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A76E4CF-81B6-4DE5-9881-24AE1DC92F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AF12" i="1"/>
  <c r="AF10" i="1"/>
  <c r="P29" i="2"/>
  <c r="O29" i="2"/>
  <c r="M29" i="2"/>
  <c r="I29" i="2"/>
  <c r="G29" i="2"/>
  <c r="T15" i="1" l="1"/>
  <c r="T14" i="1"/>
  <c r="T13" i="1"/>
  <c r="T12" i="1"/>
  <c r="T11" i="1"/>
  <c r="T10" i="1"/>
  <c r="P14" i="2"/>
  <c r="O14" i="2"/>
  <c r="M14" i="2"/>
  <c r="I14" i="2"/>
  <c r="H14" i="2"/>
  <c r="G14" i="2"/>
  <c r="O15" i="1"/>
  <c r="O14" i="1"/>
  <c r="O13" i="1"/>
  <c r="O12" i="1"/>
  <c r="O11" i="1"/>
  <c r="O10" i="1"/>
  <c r="O9" i="1"/>
  <c r="O8" i="1"/>
  <c r="AQ16" i="1"/>
  <c r="AP16" i="1"/>
  <c r="AO16" i="1"/>
  <c r="AN16" i="1"/>
  <c r="AM16" i="1"/>
  <c r="AL16" i="1"/>
  <c r="Y16" i="1"/>
  <c r="X16" i="1"/>
  <c r="W16" i="1"/>
  <c r="V16" i="1"/>
  <c r="U16" i="1"/>
  <c r="M16" i="1"/>
  <c r="L16" i="1"/>
  <c r="T16" i="1" s="1"/>
  <c r="K16" i="1"/>
  <c r="J16" i="1"/>
  <c r="I16" i="1"/>
  <c r="I20" i="1" s="1"/>
  <c r="H16" i="1"/>
  <c r="H20" i="1"/>
  <c r="H23" i="1" s="1"/>
  <c r="G16" i="1"/>
  <c r="G20" i="1" s="1"/>
  <c r="G23" i="1" s="1"/>
  <c r="F16" i="1"/>
  <c r="F20" i="1" s="1"/>
  <c r="E16" i="1"/>
  <c r="E20" i="1"/>
  <c r="O21" i="1"/>
  <c r="E23" i="1"/>
  <c r="L23" i="1" l="1"/>
  <c r="O16" i="1"/>
  <c r="F23" i="1"/>
  <c r="K23" i="1" s="1"/>
  <c r="K20" i="1"/>
  <c r="N16" i="1"/>
  <c r="N20" i="1" s="1"/>
  <c r="O20" i="1"/>
  <c r="O23" i="1" s="1"/>
  <c r="L20" i="1"/>
  <c r="I23" i="1"/>
  <c r="M23" i="1" s="1"/>
  <c r="M20" i="1"/>
  <c r="D17" i="1"/>
</calcChain>
</file>

<file path=xl/sharedStrings.xml><?xml version="1.0" encoding="utf-8"?>
<sst xmlns="http://schemas.openxmlformats.org/spreadsheetml/2006/main" count="388" uniqueCount="197">
  <si>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</si>
  <si>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</si>
  <si>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</si>
  <si>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</si>
  <si>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</si>
  <si>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</si>
  <si>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</si>
  <si>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</si>
  <si>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</si>
  <si>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</si>
  <si>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</si>
  <si>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</si>
  <si>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</si>
  <si>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</si>
  <si>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</si>
  <si>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</si>
  <si>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</si>
  <si>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</si>
  <si>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</si>
  <si>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</si>
  <si>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</si>
  <si>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</si>
  <si>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</si>
  <si>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</si>
  <si>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</si>
  <si>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</si>
  <si>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</si>
  <si>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</si>
  <si>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</si>
  <si>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</si>
  <si>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</si>
  <si>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</si>
  <si>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</si>
  <si>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</si>
  <si>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Kiri</t>
  </si>
  <si>
    <t>Cup</t>
  </si>
  <si>
    <t>Seurat</t>
  </si>
  <si>
    <t>5.</t>
  </si>
  <si>
    <t>6.</t>
  </si>
  <si>
    <t>7.</t>
  </si>
  <si>
    <t>1.</t>
  </si>
  <si>
    <t>3.</t>
  </si>
  <si>
    <t>----</t>
  </si>
  <si>
    <t>Kirsi Lakaniemi</t>
  </si>
  <si>
    <t>1.6.1967</t>
  </si>
  <si>
    <t>VäVi</t>
  </si>
  <si>
    <t>Roihu</t>
  </si>
  <si>
    <t>8.</t>
  </si>
  <si>
    <t>11.</t>
  </si>
  <si>
    <t>11.05. 1986  VäVi - Roihu  2-1</t>
  </si>
  <si>
    <t xml:space="preserve">  18 v 11 kk 10 pv</t>
  </si>
  <si>
    <t>Kiri = Jyväskylän Kiri  (1930)</t>
  </si>
  <si>
    <t>VäVi = Vähänkyrön Viesti  (1938)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</si>
  <si>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</si>
  <si>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</si>
  <si>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</si>
  <si>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</si>
  <si>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</si>
  <si>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</si>
  <si>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</si>
  <si>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</si>
  <si>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</si>
  <si>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</si>
  <si>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</si>
  <si>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</si>
  <si>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</si>
  <si>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</si>
  <si>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12.08. 1990  Ulvila</t>
  </si>
  <si>
    <t>10-1</t>
  </si>
  <si>
    <t>Itä</t>
  </si>
  <si>
    <t>2783</t>
  </si>
  <si>
    <t>20.07. 1991  Oulu</t>
  </si>
  <si>
    <t xml:space="preserve"> 5-12</t>
  </si>
  <si>
    <t>3495</t>
  </si>
  <si>
    <t>Markku Kiiski</t>
  </si>
  <si>
    <t>13.07. 1996  Kitee</t>
  </si>
  <si>
    <t>2-1  (10-3, 3-7, 2-0)</t>
  </si>
  <si>
    <t>Jussi Viljanen</t>
  </si>
  <si>
    <t>6113</t>
  </si>
  <si>
    <t>Ikä ensimmäisessä ottelussa</t>
  </si>
  <si>
    <t>24.08. 1986  Stadion, Helsinki</t>
  </si>
  <si>
    <t xml:space="preserve">  0-1</t>
  </si>
  <si>
    <t>Länsi</t>
  </si>
  <si>
    <t>Markus Lakaniemi</t>
  </si>
  <si>
    <t>8000</t>
  </si>
  <si>
    <t>08.08. 1987  Stadion, Helsinki</t>
  </si>
  <si>
    <t xml:space="preserve">  3-2</t>
  </si>
  <si>
    <t>3v</t>
  </si>
  <si>
    <t>II p</t>
  </si>
  <si>
    <t>4870</t>
  </si>
  <si>
    <t>06.08. 1988  Ikaalinen</t>
  </si>
  <si>
    <t xml:space="preserve"> 5-14</t>
  </si>
  <si>
    <t>A</t>
  </si>
  <si>
    <t>Paavo Lakaniemi</t>
  </si>
  <si>
    <t>1501</t>
  </si>
  <si>
    <t>22.07. 1989  Viinijärvi</t>
  </si>
  <si>
    <t xml:space="preserve">  8-5</t>
  </si>
  <si>
    <t>I p</t>
  </si>
  <si>
    <t>Jari Haapanen</t>
  </si>
  <si>
    <t>2076</t>
  </si>
  <si>
    <t>Markku Lähteenmäki</t>
  </si>
  <si>
    <t>27.06. 1992  Vihti</t>
  </si>
  <si>
    <t xml:space="preserve"> 9-10</t>
  </si>
  <si>
    <t>2430</t>
  </si>
  <si>
    <t>24.07. 1993  Sotkamo</t>
  </si>
  <si>
    <t>15-21</t>
  </si>
  <si>
    <t>3799</t>
  </si>
  <si>
    <t>15.07. 1995  Alajärvi</t>
  </si>
  <si>
    <t>1-1  (4-3, 3-4, 0-0)</t>
  </si>
  <si>
    <t>Aulis Väisänen</t>
  </si>
  <si>
    <t>4622</t>
  </si>
  <si>
    <t>19 v  2 kk  23 pv</t>
  </si>
  <si>
    <t>L+T</t>
  </si>
  <si>
    <t>9.</t>
  </si>
  <si>
    <t>10.</t>
  </si>
  <si>
    <t>jok</t>
  </si>
  <si>
    <t>B-TYTÖT</t>
  </si>
  <si>
    <t>Palk.</t>
  </si>
  <si>
    <t xml:space="preserve"> LIITTO - LEHDISTÖ - KORTTI</t>
  </si>
  <si>
    <t>Tulos</t>
  </si>
  <si>
    <t>Liitto</t>
  </si>
  <si>
    <t>Lehdistö</t>
  </si>
  <si>
    <t>22 v  2 kk  25 pv</t>
  </si>
  <si>
    <t>01.07. 1984  Vähäkyrö</t>
  </si>
  <si>
    <t xml:space="preserve">  4-3</t>
  </si>
  <si>
    <t>08.06. 1991  Vihti</t>
  </si>
  <si>
    <t>12-1</t>
  </si>
  <si>
    <t xml:space="preserve">Ari Lehtiranta </t>
  </si>
  <si>
    <t>18.06. 1989  Vimpeli</t>
  </si>
  <si>
    <t xml:space="preserve">  7-13</t>
  </si>
  <si>
    <t>16.06. 1990  Ikaalinen</t>
  </si>
  <si>
    <t xml:space="preserve">  1-2</t>
  </si>
  <si>
    <t xml:space="preserve">Petri Kaijansinkko </t>
  </si>
  <si>
    <t>28.06. 1987  Joutsa</t>
  </si>
  <si>
    <t xml:space="preserve">  5-2</t>
  </si>
  <si>
    <t xml:space="preserve">Kosti Parviainen </t>
  </si>
  <si>
    <t>19.06. 1988  Vähäkyrö</t>
  </si>
  <si>
    <t>11-1</t>
  </si>
  <si>
    <t>III p</t>
  </si>
  <si>
    <t>29.06. 1986  Viinijärvi</t>
  </si>
  <si>
    <t xml:space="preserve"> Vuoden lukkari  1988</t>
  </si>
  <si>
    <t xml:space="preserve">Lyöty </t>
  </si>
  <si>
    <t xml:space="preserve">Tuotu </t>
  </si>
  <si>
    <t>4/5</t>
  </si>
  <si>
    <t>2/3</t>
  </si>
  <si>
    <t>2/2</t>
  </si>
  <si>
    <t>vai</t>
  </si>
  <si>
    <t>0/1</t>
  </si>
  <si>
    <t>6/6</t>
  </si>
  <si>
    <t>3/3</t>
  </si>
  <si>
    <t>3/4</t>
  </si>
  <si>
    <t>1/1</t>
  </si>
  <si>
    <t>7/11</t>
  </si>
  <si>
    <t>3/5</t>
  </si>
  <si>
    <t>4/6</t>
  </si>
  <si>
    <t>1/2</t>
  </si>
  <si>
    <t>1/4</t>
  </si>
  <si>
    <t>0/2</t>
  </si>
  <si>
    <t>5/5</t>
  </si>
  <si>
    <t>6/7</t>
  </si>
  <si>
    <t>1/3</t>
  </si>
  <si>
    <t>5/9</t>
  </si>
  <si>
    <t>0/4</t>
  </si>
  <si>
    <t>0/3</t>
  </si>
  <si>
    <t>6/11</t>
  </si>
  <si>
    <t>29/48</t>
  </si>
  <si>
    <t>60,4</t>
  </si>
  <si>
    <t>9/17</t>
  </si>
  <si>
    <t>7/13</t>
  </si>
  <si>
    <t>18/28</t>
  </si>
  <si>
    <t>6/9</t>
  </si>
  <si>
    <t>4/7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</si>
  <si>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</si>
  <si>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</si>
  <si>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</si>
  <si>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</si>
  <si>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</si>
  <si>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</si>
  <si>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</si>
  <si>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>Roihu  (1957)</t>
  </si>
  <si>
    <t xml:space="preserve">    Ylempi loppusarja</t>
  </si>
  <si>
    <t xml:space="preserve">            Arvo-ottelut ja mitalit</t>
  </si>
  <si>
    <t xml:space="preserve"> 1-2  ViPa</t>
  </si>
  <si>
    <t xml:space="preserve"> 0-2  ViPa</t>
  </si>
  <si>
    <t xml:space="preserve"> 0-2  Virkiä</t>
  </si>
  <si>
    <t xml:space="preserve"> 3-1  Virkiä</t>
  </si>
  <si>
    <t xml:space="preserve"> 0-3  Lippo</t>
  </si>
  <si>
    <t xml:space="preserve"> 2-0  ViPa</t>
  </si>
  <si>
    <t xml:space="preserve"> 3-0  Roihu</t>
  </si>
  <si>
    <t xml:space="preserve"> 3-2  ViU</t>
  </si>
  <si>
    <t xml:space="preserve"> 3-2  Lippo</t>
  </si>
  <si>
    <t xml:space="preserve"> 3-0  Manse PP</t>
  </si>
  <si>
    <t xml:space="preserve"> 3-0  Pesäkarhut</t>
  </si>
  <si>
    <t>3/6   50</t>
  </si>
  <si>
    <t>2/3  67%</t>
  </si>
  <si>
    <t>2/2   100%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</si>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</sst>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165" fontId="1" fillId="4" borderId="15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9" fillId="7" borderId="1" xfId="0" applyFont="1" applyFill="1" applyBorder="1"/>
    <xf numFmtId="0" fontId="1" fillId="4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9" fillId="7" borderId="1" xfId="0" applyFont="1" applyFill="1" applyBorder="1" applyAlignment="1">
      <alignment vertical="top"/>
    </xf>
    <xf numFmtId="0" fontId="1" fillId="7" borderId="4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1" fillId="2" borderId="10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49" fontId="1" fillId="9" borderId="4" xfId="0" applyNumberFormat="1" applyFont="1" applyFill="1" applyBorder="1" applyAlignment="1">
      <alignment horizontal="left"/>
    </xf>
    <xf numFmtId="0" fontId="1" fillId="2" borderId="6" xfId="0" applyFont="1" applyFill="1" applyBorder="1"/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1" fillId="8" borderId="1" xfId="0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9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124" customWidth="1"/>
    <col min="19" max="19" width="5.7109375" style="113" customWidth="1"/>
    <col min="20" max="20" width="0.7109375" style="36" customWidth="1"/>
    <col min="21" max="25" width="5.7109375" style="60" customWidth="1"/>
    <col min="26" max="26" width="8.7109375" style="60" customWidth="1"/>
    <col min="27" max="27" width="0.7109375" style="60" customWidth="1"/>
    <col min="28" max="30" width="5.7109375" style="124" customWidth="1"/>
    <col min="31" max="31" width="5.7109375" style="113" customWidth="1"/>
    <col min="32" max="32" width="0.7109375" style="36" customWidth="1"/>
    <col min="33" max="35" width="15.7109375" style="113" customWidth="1"/>
    <col min="36" max="36" width="16.140625" style="113" customWidth="1"/>
    <col min="37" max="37" width="0.7109375" style="36" customWidth="1"/>
    <col min="38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43</v>
      </c>
      <c r="C1" s="2"/>
      <c r="D1" s="3"/>
      <c r="E1" s="4" t="s">
        <v>44</v>
      </c>
      <c r="F1" s="3"/>
      <c r="G1" s="2"/>
      <c r="H1" s="3"/>
      <c r="I1" s="5"/>
      <c r="J1" s="5"/>
      <c r="K1" s="5"/>
      <c r="L1" s="3"/>
      <c r="M1" s="6"/>
      <c r="N1" s="6"/>
      <c r="O1" s="6"/>
      <c r="P1" s="123"/>
      <c r="Q1" s="123"/>
      <c r="R1" s="123"/>
      <c r="S1" s="3"/>
      <c r="T1" s="5"/>
      <c r="U1" s="5"/>
      <c r="V1" s="3"/>
      <c r="W1" s="3"/>
      <c r="X1" s="3"/>
      <c r="Y1" s="3"/>
      <c r="Z1" s="3"/>
      <c r="AA1" s="2"/>
      <c r="AB1" s="123"/>
      <c r="AC1" s="123"/>
      <c r="AD1" s="123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180</v>
      </c>
      <c r="AC2" s="19"/>
      <c r="AD2" s="13"/>
      <c r="AE2" s="20"/>
      <c r="AF2" s="18"/>
      <c r="AG2" s="21" t="s">
        <v>172</v>
      </c>
      <c r="AH2" s="13"/>
      <c r="AI2" s="13"/>
      <c r="AJ2" s="14"/>
      <c r="AK2" s="18"/>
      <c r="AL2" s="21" t="s">
        <v>181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112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112</v>
      </c>
      <c r="AE3" s="17" t="s">
        <v>3</v>
      </c>
      <c r="AF3" s="23"/>
      <c r="AG3" s="17" t="s">
        <v>173</v>
      </c>
      <c r="AH3" s="17" t="s">
        <v>174</v>
      </c>
      <c r="AI3" s="14" t="s">
        <v>175</v>
      </c>
      <c r="AJ3" s="17" t="s">
        <v>176</v>
      </c>
      <c r="AK3" s="23"/>
      <c r="AL3" s="17" t="s">
        <v>22</v>
      </c>
      <c r="AM3" s="17" t="s">
        <v>23</v>
      </c>
      <c r="AN3" s="14" t="s">
        <v>35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1986</v>
      </c>
      <c r="C4" s="25" t="s">
        <v>37</v>
      </c>
      <c r="D4" s="26" t="s">
        <v>45</v>
      </c>
      <c r="E4" s="25">
        <v>18</v>
      </c>
      <c r="F4" s="25">
        <v>4</v>
      </c>
      <c r="G4" s="25">
        <v>15</v>
      </c>
      <c r="H4" s="25">
        <v>19</v>
      </c>
      <c r="I4" s="25">
        <v>73</v>
      </c>
      <c r="J4" s="25">
        <v>12</v>
      </c>
      <c r="K4" s="25">
        <v>14</v>
      </c>
      <c r="L4" s="25">
        <v>28</v>
      </c>
      <c r="M4" s="25">
        <v>19</v>
      </c>
      <c r="N4" s="27" t="s">
        <v>42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9"/>
      <c r="AA4" s="36"/>
      <c r="AB4" s="17"/>
      <c r="AC4" s="17"/>
      <c r="AD4" s="17"/>
      <c r="AE4" s="17"/>
      <c r="AG4" s="188"/>
      <c r="AH4" s="188"/>
      <c r="AI4" s="188"/>
      <c r="AJ4" s="188"/>
      <c r="AL4" s="25">
        <v>1</v>
      </c>
      <c r="AM4" s="25">
        <v>1</v>
      </c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1987</v>
      </c>
      <c r="C5" s="25" t="s">
        <v>41</v>
      </c>
      <c r="D5" s="26" t="s">
        <v>45</v>
      </c>
      <c r="E5" s="25">
        <v>18</v>
      </c>
      <c r="F5" s="25">
        <v>1</v>
      </c>
      <c r="G5" s="25">
        <v>19</v>
      </c>
      <c r="H5" s="25">
        <v>19</v>
      </c>
      <c r="I5" s="25">
        <v>105</v>
      </c>
      <c r="J5" s="25">
        <v>13</v>
      </c>
      <c r="K5" s="25">
        <v>29</v>
      </c>
      <c r="L5" s="25">
        <v>43</v>
      </c>
      <c r="M5" s="25">
        <v>20</v>
      </c>
      <c r="N5" s="27" t="s">
        <v>42</v>
      </c>
      <c r="O5" s="23"/>
      <c r="P5" s="17"/>
      <c r="Q5" s="17"/>
      <c r="R5" s="17"/>
      <c r="S5" s="17" t="s">
        <v>37</v>
      </c>
      <c r="T5" s="23"/>
      <c r="U5" s="25"/>
      <c r="V5" s="25"/>
      <c r="W5" s="25"/>
      <c r="X5" s="25"/>
      <c r="Y5" s="25"/>
      <c r="Z5" s="29"/>
      <c r="AA5" s="36"/>
      <c r="AB5" s="17"/>
      <c r="AC5" s="17"/>
      <c r="AD5" s="17"/>
      <c r="AE5" s="17"/>
      <c r="AF5" s="23"/>
      <c r="AG5" s="188"/>
      <c r="AH5" s="188"/>
      <c r="AI5" s="188"/>
      <c r="AJ5" s="188"/>
      <c r="AL5" s="25">
        <v>1</v>
      </c>
      <c r="AM5" s="25">
        <v>1</v>
      </c>
      <c r="AN5" s="25">
        <v>1</v>
      </c>
      <c r="AO5" s="25"/>
      <c r="AP5" s="25"/>
      <c r="AQ5" s="25">
        <v>1</v>
      </c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1988</v>
      </c>
      <c r="C6" s="25" t="s">
        <v>38</v>
      </c>
      <c r="D6" s="26" t="s">
        <v>45</v>
      </c>
      <c r="E6" s="25">
        <v>18</v>
      </c>
      <c r="F6" s="25">
        <v>0</v>
      </c>
      <c r="G6" s="25">
        <v>14</v>
      </c>
      <c r="H6" s="25">
        <v>12</v>
      </c>
      <c r="I6" s="25">
        <v>116</v>
      </c>
      <c r="J6" s="25">
        <v>12</v>
      </c>
      <c r="K6" s="25">
        <v>37</v>
      </c>
      <c r="L6" s="25">
        <v>53</v>
      </c>
      <c r="M6" s="25">
        <v>14</v>
      </c>
      <c r="N6" s="27" t="s">
        <v>42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36"/>
      <c r="AB6" s="17"/>
      <c r="AC6" s="17"/>
      <c r="AD6" s="17"/>
      <c r="AE6" s="17"/>
      <c r="AF6" s="23"/>
      <c r="AG6" s="188"/>
      <c r="AH6" s="188"/>
      <c r="AI6" s="188"/>
      <c r="AJ6" s="188"/>
      <c r="AL6" s="25">
        <v>1</v>
      </c>
      <c r="AM6" s="25">
        <v>1</v>
      </c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1989</v>
      </c>
      <c r="C7" s="25" t="s">
        <v>47</v>
      </c>
      <c r="D7" s="26" t="s">
        <v>45</v>
      </c>
      <c r="E7" s="25">
        <v>18</v>
      </c>
      <c r="F7" s="25">
        <v>0</v>
      </c>
      <c r="G7" s="25">
        <v>13</v>
      </c>
      <c r="H7" s="25">
        <v>10</v>
      </c>
      <c r="I7" s="25">
        <v>115</v>
      </c>
      <c r="J7" s="25">
        <v>22</v>
      </c>
      <c r="K7" s="25">
        <v>36</v>
      </c>
      <c r="L7" s="25">
        <v>44</v>
      </c>
      <c r="M7" s="25">
        <v>13</v>
      </c>
      <c r="N7" s="27" t="s">
        <v>42</v>
      </c>
      <c r="O7" s="23"/>
      <c r="P7" s="17"/>
      <c r="Q7" s="17"/>
      <c r="R7" s="17"/>
      <c r="S7" s="17" t="s">
        <v>114</v>
      </c>
      <c r="T7" s="23"/>
      <c r="U7" s="25"/>
      <c r="V7" s="25"/>
      <c r="W7" s="25"/>
      <c r="X7" s="25"/>
      <c r="Y7" s="25"/>
      <c r="Z7" s="29"/>
      <c r="AA7" s="36"/>
      <c r="AB7" s="17"/>
      <c r="AC7" s="17"/>
      <c r="AD7" s="17"/>
      <c r="AE7" s="17"/>
      <c r="AF7" s="23"/>
      <c r="AG7" s="188"/>
      <c r="AH7" s="188"/>
      <c r="AI7" s="188"/>
      <c r="AJ7" s="188"/>
      <c r="AL7" s="25">
        <v>1</v>
      </c>
      <c r="AM7" s="25">
        <v>1</v>
      </c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1990</v>
      </c>
      <c r="C8" s="25" t="s">
        <v>48</v>
      </c>
      <c r="D8" s="26" t="s">
        <v>45</v>
      </c>
      <c r="E8" s="25">
        <v>22</v>
      </c>
      <c r="F8" s="25">
        <v>2</v>
      </c>
      <c r="G8" s="25">
        <v>41</v>
      </c>
      <c r="H8" s="25">
        <v>21</v>
      </c>
      <c r="I8" s="25">
        <v>161</v>
      </c>
      <c r="J8" s="25">
        <v>22</v>
      </c>
      <c r="K8" s="25">
        <v>33</v>
      </c>
      <c r="L8" s="25">
        <v>63</v>
      </c>
      <c r="M8" s="25">
        <v>43</v>
      </c>
      <c r="N8" s="27">
        <v>0.68899999999999995</v>
      </c>
      <c r="O8" s="23">
        <f>PRODUCT(I8/N8)</f>
        <v>233.67198838896954</v>
      </c>
      <c r="P8" s="17"/>
      <c r="Q8" s="17"/>
      <c r="R8" s="17"/>
      <c r="S8" s="17" t="s">
        <v>113</v>
      </c>
      <c r="T8" s="23"/>
      <c r="U8" s="25"/>
      <c r="V8" s="25"/>
      <c r="W8" s="25"/>
      <c r="X8" s="25"/>
      <c r="Y8" s="25"/>
      <c r="Z8" s="29"/>
      <c r="AA8" s="36"/>
      <c r="AB8" s="17"/>
      <c r="AC8" s="17"/>
      <c r="AD8" s="17"/>
      <c r="AE8" s="17"/>
      <c r="AF8" s="23"/>
      <c r="AG8" s="188"/>
      <c r="AH8" s="188"/>
      <c r="AI8" s="188"/>
      <c r="AJ8" s="188"/>
      <c r="AL8" s="25">
        <v>1</v>
      </c>
      <c r="AM8" s="25">
        <v>1</v>
      </c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1991</v>
      </c>
      <c r="C9" s="25" t="s">
        <v>48</v>
      </c>
      <c r="D9" s="26" t="s">
        <v>45</v>
      </c>
      <c r="E9" s="25">
        <v>22</v>
      </c>
      <c r="F9" s="25">
        <v>3</v>
      </c>
      <c r="G9" s="25">
        <v>31</v>
      </c>
      <c r="H9" s="25">
        <v>19</v>
      </c>
      <c r="I9" s="25">
        <v>138</v>
      </c>
      <c r="J9" s="25">
        <v>12</v>
      </c>
      <c r="K9" s="25">
        <v>35</v>
      </c>
      <c r="L9" s="25">
        <v>57</v>
      </c>
      <c r="M9" s="25">
        <v>34</v>
      </c>
      <c r="N9" s="27">
        <v>0.62</v>
      </c>
      <c r="O9" s="23">
        <f t="shared" ref="O9:O15" si="0">PRODUCT(I9/N9)</f>
        <v>222.58064516129033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9"/>
      <c r="AA9" s="36"/>
      <c r="AB9" s="17"/>
      <c r="AC9" s="17"/>
      <c r="AD9" s="17"/>
      <c r="AE9" s="17"/>
      <c r="AF9" s="23"/>
      <c r="AG9" s="188"/>
      <c r="AH9" s="188"/>
      <c r="AI9" s="188"/>
      <c r="AJ9" s="188"/>
      <c r="AL9" s="25">
        <v>1</v>
      </c>
      <c r="AM9" s="25">
        <v>1</v>
      </c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1992</v>
      </c>
      <c r="C10" s="25" t="s">
        <v>39</v>
      </c>
      <c r="D10" s="26" t="s">
        <v>46</v>
      </c>
      <c r="E10" s="25">
        <v>22</v>
      </c>
      <c r="F10" s="25">
        <v>1</v>
      </c>
      <c r="G10" s="25">
        <v>43</v>
      </c>
      <c r="H10" s="25">
        <v>26</v>
      </c>
      <c r="I10" s="25">
        <v>151</v>
      </c>
      <c r="J10" s="25">
        <v>7</v>
      </c>
      <c r="K10" s="25">
        <v>35</v>
      </c>
      <c r="L10" s="25">
        <v>65</v>
      </c>
      <c r="M10" s="25">
        <v>44</v>
      </c>
      <c r="N10" s="27">
        <v>0.71899999999999997</v>
      </c>
      <c r="O10" s="23">
        <f t="shared" si="0"/>
        <v>210.01390820584146</v>
      </c>
      <c r="P10" s="17"/>
      <c r="Q10" s="17"/>
      <c r="R10" s="17"/>
      <c r="S10" s="17" t="s">
        <v>38</v>
      </c>
      <c r="T10" s="23" t="e">
        <f t="shared" ref="T10:T16" si="1">PRODUCT(L10/S10)</f>
        <v>#VALUE!</v>
      </c>
      <c r="U10" s="25"/>
      <c r="V10" s="25"/>
      <c r="W10" s="25"/>
      <c r="X10" s="25"/>
      <c r="Y10" s="25"/>
      <c r="Z10" s="29"/>
      <c r="AA10" s="36"/>
      <c r="AB10" s="17"/>
      <c r="AC10" s="17"/>
      <c r="AD10" s="17"/>
      <c r="AE10" s="17"/>
      <c r="AF10" s="23" t="e">
        <f>PRODUCT(#REF!/AE10)</f>
        <v>#REF!</v>
      </c>
      <c r="AG10" s="188" t="s">
        <v>182</v>
      </c>
      <c r="AH10" s="188"/>
      <c r="AI10" s="188"/>
      <c r="AJ10" s="188"/>
      <c r="AL10" s="25">
        <v>1</v>
      </c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1993</v>
      </c>
      <c r="C11" s="25" t="s">
        <v>39</v>
      </c>
      <c r="D11" s="26" t="s">
        <v>46</v>
      </c>
      <c r="E11" s="25">
        <v>24</v>
      </c>
      <c r="F11" s="25">
        <v>2</v>
      </c>
      <c r="G11" s="25">
        <v>47</v>
      </c>
      <c r="H11" s="25">
        <v>13</v>
      </c>
      <c r="I11" s="25">
        <v>142</v>
      </c>
      <c r="J11" s="25">
        <v>9</v>
      </c>
      <c r="K11" s="25">
        <v>32</v>
      </c>
      <c r="L11" s="25">
        <v>52</v>
      </c>
      <c r="M11" s="25">
        <v>49</v>
      </c>
      <c r="N11" s="27">
        <v>0.59699999999999998</v>
      </c>
      <c r="O11" s="23">
        <f t="shared" si="0"/>
        <v>237.85594639865997</v>
      </c>
      <c r="P11" s="17" t="s">
        <v>38</v>
      </c>
      <c r="Q11" s="17"/>
      <c r="R11" s="17"/>
      <c r="S11" s="17"/>
      <c r="T11" s="23" t="e">
        <f t="shared" si="1"/>
        <v>#DIV/0!</v>
      </c>
      <c r="U11" s="25"/>
      <c r="V11" s="25"/>
      <c r="W11" s="25"/>
      <c r="X11" s="25"/>
      <c r="Y11" s="25"/>
      <c r="Z11" s="29"/>
      <c r="AA11" s="36"/>
      <c r="AB11" s="17"/>
      <c r="AC11" s="17"/>
      <c r="AD11" s="17"/>
      <c r="AE11" s="17"/>
      <c r="AF11" s="23"/>
      <c r="AG11" s="188" t="s">
        <v>183</v>
      </c>
      <c r="AH11" s="188"/>
      <c r="AI11" s="188"/>
      <c r="AJ11" s="188"/>
      <c r="AL11" s="25">
        <v>1</v>
      </c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1994</v>
      </c>
      <c r="C12" s="25" t="s">
        <v>37</v>
      </c>
      <c r="D12" s="26" t="s">
        <v>34</v>
      </c>
      <c r="E12" s="25">
        <v>24</v>
      </c>
      <c r="F12" s="25">
        <v>3</v>
      </c>
      <c r="G12" s="25">
        <v>32</v>
      </c>
      <c r="H12" s="25">
        <v>17</v>
      </c>
      <c r="I12" s="25">
        <v>104</v>
      </c>
      <c r="J12" s="25">
        <v>10</v>
      </c>
      <c r="K12" s="25">
        <v>20</v>
      </c>
      <c r="L12" s="25">
        <v>39</v>
      </c>
      <c r="M12" s="25">
        <v>35</v>
      </c>
      <c r="N12" s="27">
        <v>0.54700000000000004</v>
      </c>
      <c r="O12" s="23">
        <f t="shared" si="0"/>
        <v>190.12797074954295</v>
      </c>
      <c r="P12" s="17"/>
      <c r="Q12" s="17"/>
      <c r="R12" s="17"/>
      <c r="S12" s="17"/>
      <c r="T12" s="23" t="e">
        <f t="shared" si="1"/>
        <v>#DIV/0!</v>
      </c>
      <c r="U12" s="25"/>
      <c r="V12" s="25"/>
      <c r="W12" s="25"/>
      <c r="X12" s="25"/>
      <c r="Y12" s="25"/>
      <c r="Z12" s="29"/>
      <c r="AA12" s="36"/>
      <c r="AB12" s="17"/>
      <c r="AC12" s="17"/>
      <c r="AD12" s="17"/>
      <c r="AE12" s="17"/>
      <c r="AF12" s="23" t="e">
        <f>PRODUCT(#REF!/AE12)</f>
        <v>#REF!</v>
      </c>
      <c r="AG12" s="188" t="s">
        <v>184</v>
      </c>
      <c r="AH12" s="188"/>
      <c r="AI12" s="188"/>
      <c r="AJ12" s="188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1995</v>
      </c>
      <c r="C13" s="25" t="s">
        <v>41</v>
      </c>
      <c r="D13" s="26" t="s">
        <v>34</v>
      </c>
      <c r="E13" s="25">
        <v>22</v>
      </c>
      <c r="F13" s="25">
        <v>0</v>
      </c>
      <c r="G13" s="25">
        <v>42</v>
      </c>
      <c r="H13" s="25">
        <v>13</v>
      </c>
      <c r="I13" s="25">
        <v>137</v>
      </c>
      <c r="J13" s="25">
        <v>13</v>
      </c>
      <c r="K13" s="25">
        <v>26</v>
      </c>
      <c r="L13" s="25">
        <v>56</v>
      </c>
      <c r="M13" s="25">
        <v>42</v>
      </c>
      <c r="N13" s="27">
        <v>0.63400000000000001</v>
      </c>
      <c r="O13" s="23">
        <f t="shared" si="0"/>
        <v>216.08832807570977</v>
      </c>
      <c r="P13" s="17" t="s">
        <v>47</v>
      </c>
      <c r="Q13" s="17"/>
      <c r="R13" s="17"/>
      <c r="S13" s="17" t="s">
        <v>114</v>
      </c>
      <c r="T13" s="23" t="e">
        <f t="shared" si="1"/>
        <v>#VALUE!</v>
      </c>
      <c r="U13" s="25"/>
      <c r="V13" s="25"/>
      <c r="W13" s="25"/>
      <c r="X13" s="25"/>
      <c r="Y13" s="25"/>
      <c r="Z13" s="29"/>
      <c r="AA13" s="36"/>
      <c r="AB13" s="17"/>
      <c r="AC13" s="17"/>
      <c r="AD13" s="17"/>
      <c r="AE13" s="17"/>
      <c r="AF13" s="23"/>
      <c r="AG13" s="188" t="s">
        <v>185</v>
      </c>
      <c r="AH13" s="188" t="s">
        <v>186</v>
      </c>
      <c r="AI13" s="188" t="s">
        <v>187</v>
      </c>
      <c r="AJ13" s="188"/>
      <c r="AL13" s="25">
        <v>1</v>
      </c>
      <c r="AM13" s="25"/>
      <c r="AN13" s="25"/>
      <c r="AO13" s="25"/>
      <c r="AP13" s="25"/>
      <c r="AQ13" s="25">
        <v>1</v>
      </c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1996</v>
      </c>
      <c r="C14" s="25" t="s">
        <v>40</v>
      </c>
      <c r="D14" s="26" t="s">
        <v>34</v>
      </c>
      <c r="E14" s="25">
        <v>24</v>
      </c>
      <c r="F14" s="25">
        <v>2</v>
      </c>
      <c r="G14" s="25">
        <v>49</v>
      </c>
      <c r="H14" s="25">
        <v>10</v>
      </c>
      <c r="I14" s="25">
        <v>138</v>
      </c>
      <c r="J14" s="25">
        <v>20</v>
      </c>
      <c r="K14" s="25">
        <v>18</v>
      </c>
      <c r="L14" s="25">
        <v>49</v>
      </c>
      <c r="M14" s="25">
        <v>51</v>
      </c>
      <c r="N14" s="27">
        <v>0.61339999999999995</v>
      </c>
      <c r="O14" s="23">
        <f t="shared" si="0"/>
        <v>224.97554613628955</v>
      </c>
      <c r="P14" s="17" t="s">
        <v>37</v>
      </c>
      <c r="Q14" s="17"/>
      <c r="R14" s="17"/>
      <c r="S14" s="17"/>
      <c r="T14" s="23" t="e">
        <f t="shared" si="1"/>
        <v>#DIV/0!</v>
      </c>
      <c r="U14" s="25"/>
      <c r="V14" s="25"/>
      <c r="W14" s="25"/>
      <c r="X14" s="25"/>
      <c r="Y14" s="25"/>
      <c r="Z14" s="29"/>
      <c r="AA14" s="36"/>
      <c r="AB14" s="17"/>
      <c r="AC14" s="17"/>
      <c r="AD14" s="17"/>
      <c r="AE14" s="17"/>
      <c r="AF14" s="23"/>
      <c r="AG14" s="188" t="s">
        <v>188</v>
      </c>
      <c r="AH14" s="188" t="s">
        <v>189</v>
      </c>
      <c r="AI14" s="188"/>
      <c r="AJ14" s="188" t="s">
        <v>190</v>
      </c>
      <c r="AL14" s="25">
        <v>1</v>
      </c>
      <c r="AM14" s="25"/>
      <c r="AN14" s="25"/>
      <c r="AO14" s="25">
        <v>1</v>
      </c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1997</v>
      </c>
      <c r="C15" s="25" t="s">
        <v>40</v>
      </c>
      <c r="D15" s="26" t="s">
        <v>34</v>
      </c>
      <c r="E15" s="25">
        <v>15</v>
      </c>
      <c r="F15" s="25">
        <v>0</v>
      </c>
      <c r="G15" s="25">
        <v>17</v>
      </c>
      <c r="H15" s="25">
        <v>1</v>
      </c>
      <c r="I15" s="25">
        <v>35</v>
      </c>
      <c r="J15" s="25">
        <v>0</v>
      </c>
      <c r="K15" s="25">
        <v>1</v>
      </c>
      <c r="L15" s="25">
        <v>17</v>
      </c>
      <c r="M15" s="25">
        <v>17</v>
      </c>
      <c r="N15" s="27">
        <v>0.438</v>
      </c>
      <c r="O15" s="23">
        <f t="shared" si="0"/>
        <v>79.908675799086751</v>
      </c>
      <c r="P15" s="17"/>
      <c r="Q15" s="17"/>
      <c r="R15" s="17"/>
      <c r="S15" s="17"/>
      <c r="T15" s="23" t="e">
        <f t="shared" si="1"/>
        <v>#DIV/0!</v>
      </c>
      <c r="U15" s="25"/>
      <c r="V15" s="25"/>
      <c r="W15" s="25"/>
      <c r="X15" s="25"/>
      <c r="Y15" s="25"/>
      <c r="Z15" s="29"/>
      <c r="AA15" s="36"/>
      <c r="AB15" s="17"/>
      <c r="AC15" s="17"/>
      <c r="AD15" s="17"/>
      <c r="AE15" s="17"/>
      <c r="AF15" s="23"/>
      <c r="AG15" s="188" t="s">
        <v>191</v>
      </c>
      <c r="AH15" s="188" t="s">
        <v>192</v>
      </c>
      <c r="AI15" s="188"/>
      <c r="AJ15" s="188" t="s">
        <v>185</v>
      </c>
      <c r="AL15" s="25"/>
      <c r="AM15" s="25"/>
      <c r="AN15" s="25"/>
      <c r="AO15" s="25">
        <v>1</v>
      </c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">
      <c r="A16" s="1"/>
      <c r="B16" s="15" t="s">
        <v>9</v>
      </c>
      <c r="C16" s="16"/>
      <c r="D16" s="14"/>
      <c r="E16" s="17">
        <f t="shared" ref="E16:M16" si="2">SUM(E4:E15)</f>
        <v>247</v>
      </c>
      <c r="F16" s="17">
        <f t="shared" si="2"/>
        <v>18</v>
      </c>
      <c r="G16" s="17">
        <f t="shared" si="2"/>
        <v>363</v>
      </c>
      <c r="H16" s="17">
        <f t="shared" si="2"/>
        <v>180</v>
      </c>
      <c r="I16" s="17">
        <f t="shared" si="2"/>
        <v>1415</v>
      </c>
      <c r="J16" s="17">
        <f t="shared" si="2"/>
        <v>152</v>
      </c>
      <c r="K16" s="17">
        <f t="shared" si="2"/>
        <v>316</v>
      </c>
      <c r="L16" s="17">
        <f t="shared" si="2"/>
        <v>566</v>
      </c>
      <c r="M16" s="17">
        <f t="shared" si="2"/>
        <v>381</v>
      </c>
      <c r="N16" s="30">
        <f>PRODUCT(1006/O16)</f>
        <v>0.6228242134041424</v>
      </c>
      <c r="O16" s="31">
        <f>SUM(O8:O15)</f>
        <v>1615.2230089153902</v>
      </c>
      <c r="P16" s="134" t="s">
        <v>177</v>
      </c>
      <c r="Q16" s="134" t="s">
        <v>177</v>
      </c>
      <c r="R16" s="134" t="s">
        <v>177</v>
      </c>
      <c r="S16" s="134" t="s">
        <v>177</v>
      </c>
      <c r="T16" s="23" t="e">
        <f t="shared" si="1"/>
        <v>#VALUE!</v>
      </c>
      <c r="U16" s="17">
        <f t="shared" ref="U16:AQ16" si="3">SUM(U4:U15)</f>
        <v>0</v>
      </c>
      <c r="V16" s="17">
        <f t="shared" si="3"/>
        <v>0</v>
      </c>
      <c r="W16" s="17">
        <f t="shared" si="3"/>
        <v>0</v>
      </c>
      <c r="X16" s="17">
        <f t="shared" si="3"/>
        <v>0</v>
      </c>
      <c r="Y16" s="17">
        <f t="shared" si="3"/>
        <v>0</v>
      </c>
      <c r="Z16" s="189"/>
      <c r="AA16" s="190" t="e">
        <f>SUM(#REF!)</f>
        <v>#REF!</v>
      </c>
      <c r="AB16" s="134" t="s">
        <v>177</v>
      </c>
      <c r="AC16" s="134" t="s">
        <v>177</v>
      </c>
      <c r="AD16" s="134" t="s">
        <v>177</v>
      </c>
      <c r="AE16" s="134" t="s">
        <v>177</v>
      </c>
      <c r="AF16" s="23"/>
      <c r="AG16" s="134" t="s">
        <v>193</v>
      </c>
      <c r="AH16" s="134" t="s">
        <v>194</v>
      </c>
      <c r="AI16" s="134" t="s">
        <v>178</v>
      </c>
      <c r="AJ16" s="134" t="s">
        <v>195</v>
      </c>
      <c r="AK16" s="23"/>
      <c r="AL16" s="17">
        <f t="shared" si="3"/>
        <v>10</v>
      </c>
      <c r="AM16" s="17">
        <f t="shared" si="3"/>
        <v>6</v>
      </c>
      <c r="AN16" s="17">
        <f t="shared" si="3"/>
        <v>1</v>
      </c>
      <c r="AO16" s="17">
        <f t="shared" si="3"/>
        <v>2</v>
      </c>
      <c r="AP16" s="17">
        <f t="shared" si="3"/>
        <v>0</v>
      </c>
      <c r="AQ16" s="17">
        <f t="shared" si="3"/>
        <v>2</v>
      </c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26" t="s">
        <v>2</v>
      </c>
      <c r="C17" s="32"/>
      <c r="D17" s="33">
        <f>SUM(F16:H16)+((I16-F16-G16)/3)+(E16/3)+(AL16*25)+(AM16*25)+(AN16*15)+(AO16*25)+(AP16*20)+(AQ16*15)</f>
        <v>1483</v>
      </c>
      <c r="E17" s="1"/>
      <c r="F17" s="23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35"/>
      <c r="AQ17" s="1"/>
      <c r="AR17" s="22"/>
      <c r="AS17" s="7"/>
      <c r="AT17" s="7"/>
      <c r="AU17" s="7"/>
      <c r="AV17" s="7"/>
      <c r="AW17" s="7"/>
    </row>
    <row r="18" spans="1:49" s="8" customFormat="1" ht="15" customHeight="1" x14ac:dyDescent="0.25">
      <c r="A18" s="1"/>
      <c r="B18" s="1"/>
      <c r="C18" s="1"/>
      <c r="D18" s="1"/>
      <c r="E18" s="1"/>
      <c r="F18" s="23"/>
      <c r="G18" s="1"/>
      <c r="H18" s="1"/>
      <c r="I18" s="1"/>
      <c r="J18" s="1"/>
      <c r="K18" s="1"/>
      <c r="L18" s="1"/>
      <c r="M18" s="1"/>
      <c r="N18" s="34"/>
      <c r="O18" s="3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6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1" t="s">
        <v>16</v>
      </c>
      <c r="C19" s="37"/>
      <c r="D19" s="37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24</v>
      </c>
      <c r="L19" s="17" t="s">
        <v>25</v>
      </c>
      <c r="M19" s="17" t="s">
        <v>26</v>
      </c>
      <c r="N19" s="30" t="s">
        <v>32</v>
      </c>
      <c r="O19" s="23"/>
      <c r="P19" s="38" t="s">
        <v>196</v>
      </c>
      <c r="Q19" s="11"/>
      <c r="R19" s="11"/>
      <c r="S19" s="11"/>
      <c r="T19" s="39"/>
      <c r="U19" s="39"/>
      <c r="V19" s="39"/>
      <c r="W19" s="39"/>
      <c r="X19" s="39"/>
      <c r="Y19" s="11"/>
      <c r="Z19" s="11"/>
      <c r="AA19" s="11"/>
      <c r="AB19" s="11"/>
      <c r="AC19" s="11"/>
      <c r="AD19" s="39"/>
      <c r="AE19" s="11"/>
      <c r="AF19" s="11"/>
      <c r="AG19" s="11"/>
      <c r="AH19" s="11"/>
      <c r="AI19" s="11"/>
      <c r="AJ19" s="11"/>
      <c r="AK19" s="39"/>
      <c r="AL19" s="11"/>
      <c r="AM19" s="11"/>
      <c r="AN19" s="11"/>
      <c r="AO19" s="11"/>
      <c r="AP19" s="11"/>
      <c r="AQ19" s="40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38" t="s">
        <v>17</v>
      </c>
      <c r="C20" s="11"/>
      <c r="D20" s="40"/>
      <c r="E20" s="25">
        <f>PRODUCT(E16)</f>
        <v>247</v>
      </c>
      <c r="F20" s="25">
        <f>PRODUCT(F16)</f>
        <v>18</v>
      </c>
      <c r="G20" s="25">
        <f>PRODUCT(G16)</f>
        <v>363</v>
      </c>
      <c r="H20" s="25">
        <f>PRODUCT(H16)</f>
        <v>180</v>
      </c>
      <c r="I20" s="25">
        <f>PRODUCT(I16)</f>
        <v>1415</v>
      </c>
      <c r="J20" s="1"/>
      <c r="K20" s="41">
        <f>PRODUCT((F20+G20)/E20)</f>
        <v>1.5425101214574899</v>
      </c>
      <c r="L20" s="41">
        <f>PRODUCT(H20/E20)</f>
        <v>0.72874493927125505</v>
      </c>
      <c r="M20" s="41">
        <f>PRODUCT(I20/E20)</f>
        <v>5.7287449392712553</v>
      </c>
      <c r="N20" s="29">
        <f>PRODUCT(N16)</f>
        <v>0.6228242134041424</v>
      </c>
      <c r="O20" s="23">
        <f>PRODUCT(O16)</f>
        <v>1615.2230089153902</v>
      </c>
      <c r="P20" s="175" t="s">
        <v>30</v>
      </c>
      <c r="Q20" s="176"/>
      <c r="R20" s="177" t="s">
        <v>49</v>
      </c>
      <c r="S20" s="177"/>
      <c r="T20" s="177"/>
      <c r="U20" s="177"/>
      <c r="V20" s="177"/>
      <c r="W20" s="177"/>
      <c r="X20" s="177"/>
      <c r="Y20" s="178" t="s">
        <v>33</v>
      </c>
      <c r="Z20" s="176"/>
      <c r="AA20" s="177"/>
      <c r="AB20" s="191" t="s">
        <v>50</v>
      </c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8"/>
      <c r="AN20" s="178"/>
      <c r="AO20" s="177"/>
      <c r="AP20" s="177"/>
      <c r="AQ20" s="179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42" t="s">
        <v>18</v>
      </c>
      <c r="C21" s="43"/>
      <c r="D21" s="44"/>
      <c r="E21" s="25"/>
      <c r="F21" s="25"/>
      <c r="G21" s="25"/>
      <c r="H21" s="25"/>
      <c r="I21" s="25"/>
      <c r="J21" s="1"/>
      <c r="K21" s="41"/>
      <c r="L21" s="41"/>
      <c r="M21" s="41"/>
      <c r="N21" s="29"/>
      <c r="O21" s="45" t="e">
        <f>PRODUCT(I21/N21)</f>
        <v>#DIV/0!</v>
      </c>
      <c r="P21" s="180" t="s">
        <v>141</v>
      </c>
      <c r="Q21" s="181"/>
      <c r="R21" s="181"/>
      <c r="S21" s="182"/>
      <c r="T21" s="182"/>
      <c r="U21" s="182"/>
      <c r="V21" s="182"/>
      <c r="W21" s="182"/>
      <c r="X21" s="182"/>
      <c r="Y21" s="182"/>
      <c r="Z21" s="181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3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46" t="s">
        <v>19</v>
      </c>
      <c r="C22" s="47"/>
      <c r="D22" s="48"/>
      <c r="E22" s="28"/>
      <c r="F22" s="28"/>
      <c r="G22" s="28"/>
      <c r="H22" s="28"/>
      <c r="I22" s="28"/>
      <c r="J22" s="1"/>
      <c r="K22" s="49"/>
      <c r="L22" s="49"/>
      <c r="M22" s="49"/>
      <c r="N22" s="50"/>
      <c r="O22" s="23"/>
      <c r="P22" s="180" t="s">
        <v>142</v>
      </c>
      <c r="Q22" s="181"/>
      <c r="R22" s="181"/>
      <c r="S22" s="182"/>
      <c r="T22" s="182"/>
      <c r="U22" s="182"/>
      <c r="V22" s="182"/>
      <c r="W22" s="182"/>
      <c r="X22" s="182"/>
      <c r="Y22" s="182"/>
      <c r="Z22" s="181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3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51" t="s">
        <v>20</v>
      </c>
      <c r="C23" s="52"/>
      <c r="D23" s="53"/>
      <c r="E23" s="17">
        <f>SUM(E20:E22)</f>
        <v>247</v>
      </c>
      <c r="F23" s="17">
        <f>SUM(F20:F22)</f>
        <v>18</v>
      </c>
      <c r="G23" s="17">
        <f>SUM(G20:G22)</f>
        <v>363</v>
      </c>
      <c r="H23" s="17">
        <f>SUM(H20:H22)</f>
        <v>180</v>
      </c>
      <c r="I23" s="17">
        <f>SUM(I20:I22)</f>
        <v>1415</v>
      </c>
      <c r="J23" s="1"/>
      <c r="K23" s="54">
        <f>PRODUCT((F23+G23)/E23)</f>
        <v>1.5425101214574899</v>
      </c>
      <c r="L23" s="54">
        <f>PRODUCT(H23/E23)</f>
        <v>0.72874493927125505</v>
      </c>
      <c r="M23" s="54">
        <f>PRODUCT(I23/E23)</f>
        <v>5.7287449392712553</v>
      </c>
      <c r="N23" s="30"/>
      <c r="O23" s="23" t="e">
        <f>SUM(O20:O22)</f>
        <v>#DIV/0!</v>
      </c>
      <c r="P23" s="184" t="s">
        <v>31</v>
      </c>
      <c r="Q23" s="185"/>
      <c r="R23" s="185"/>
      <c r="S23" s="186"/>
      <c r="T23" s="186"/>
      <c r="U23" s="186"/>
      <c r="V23" s="186"/>
      <c r="W23" s="186"/>
      <c r="X23" s="186"/>
      <c r="Y23" s="186"/>
      <c r="Z23" s="185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7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35"/>
      <c r="C24" s="35"/>
      <c r="D24" s="35"/>
      <c r="E24" s="35"/>
      <c r="F24" s="55"/>
      <c r="G24" s="35"/>
      <c r="H24" s="35"/>
      <c r="I24" s="35"/>
      <c r="J24" s="1"/>
      <c r="K24" s="35"/>
      <c r="L24" s="35"/>
      <c r="M24" s="35"/>
      <c r="N24" s="34"/>
      <c r="O24" s="23"/>
      <c r="P24" s="1"/>
      <c r="Q24" s="1"/>
      <c r="R24" s="1"/>
      <c r="S24" s="1"/>
      <c r="T24" s="23"/>
      <c r="U24" s="23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38" t="s">
        <v>140</v>
      </c>
      <c r="C25" s="11"/>
      <c r="D25" s="11"/>
      <c r="E25" s="11"/>
      <c r="F25" s="10"/>
      <c r="G25" s="11"/>
      <c r="H25" s="11"/>
      <c r="I25" s="11"/>
      <c r="J25" s="11"/>
      <c r="K25" s="11"/>
      <c r="L25" s="11"/>
      <c r="M25" s="11"/>
      <c r="N25" s="137"/>
      <c r="O25" s="10"/>
      <c r="P25" s="11"/>
      <c r="Q25" s="11"/>
      <c r="R25" s="11"/>
      <c r="S25" s="11"/>
      <c r="T25" s="10"/>
      <c r="U25" s="10"/>
      <c r="V25" s="138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40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1"/>
      <c r="C26" s="1"/>
      <c r="D26" s="1"/>
      <c r="E26" s="1"/>
      <c r="F26" s="23"/>
      <c r="G26" s="1"/>
      <c r="H26" s="1"/>
      <c r="I26" s="1"/>
      <c r="J26" s="1"/>
      <c r="K26" s="1"/>
      <c r="L26" s="1"/>
      <c r="M26" s="1"/>
      <c r="N26" s="34"/>
      <c r="O26" s="23"/>
      <c r="P26" s="1"/>
      <c r="Q26" s="1"/>
      <c r="R26" s="1"/>
      <c r="S26" s="1"/>
      <c r="T26" s="23"/>
      <c r="U26" s="23"/>
      <c r="V26" s="56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1" t="s">
        <v>36</v>
      </c>
      <c r="C27" s="1"/>
      <c r="D27" s="1" t="s">
        <v>52</v>
      </c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6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5">
      <c r="A28" s="1"/>
      <c r="B28" s="1"/>
      <c r="C28" s="1"/>
      <c r="D28" s="1" t="s">
        <v>179</v>
      </c>
      <c r="E28" s="1"/>
      <c r="F28" s="23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23"/>
      <c r="T28" s="1"/>
      <c r="U28" s="23"/>
      <c r="V28" s="56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5">
      <c r="A29" s="1"/>
      <c r="B29" s="1"/>
      <c r="C29" s="1"/>
      <c r="D29" s="1" t="s">
        <v>51</v>
      </c>
      <c r="E29" s="1"/>
      <c r="F29" s="23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23"/>
      <c r="T29" s="1"/>
      <c r="U29" s="23"/>
      <c r="V29" s="56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23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23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/>
      <c r="E31" s="1"/>
      <c r="F31" s="23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23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8" customFormat="1" ht="15" customHeight="1" x14ac:dyDescent="0.2">
      <c r="A32" s="1"/>
      <c r="B32" s="1"/>
      <c r="C32" s="7"/>
      <c r="D32" s="7"/>
      <c r="E32" s="1"/>
      <c r="F32" s="23"/>
      <c r="G32" s="1"/>
      <c r="H32" s="1"/>
      <c r="I32" s="1"/>
      <c r="J32" s="1"/>
      <c r="K32" s="1"/>
      <c r="L32" s="1"/>
      <c r="M32" s="57"/>
      <c r="N32" s="57"/>
      <c r="O32" s="23"/>
      <c r="P32" s="23"/>
      <c r="Q32" s="23"/>
      <c r="R32" s="23"/>
      <c r="S32" s="23"/>
      <c r="T32" s="23"/>
      <c r="U32" s="1"/>
      <c r="V32" s="1"/>
      <c r="W32" s="1"/>
      <c r="X32" s="23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8" customFormat="1" ht="15" customHeight="1" x14ac:dyDescent="0.2">
      <c r="A33" s="1"/>
      <c r="B33" s="1"/>
      <c r="C33" s="1"/>
      <c r="D33" s="1"/>
      <c r="E33" s="1"/>
      <c r="F33" s="23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s="58" customFormat="1" ht="15" customHeight="1" x14ac:dyDescent="0.2">
      <c r="A34" s="1"/>
      <c r="B34" s="1"/>
      <c r="C34" s="1"/>
      <c r="D34" s="1"/>
      <c r="E34" s="1"/>
      <c r="F34" s="23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23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23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23"/>
      <c r="G37" s="1"/>
      <c r="H37" s="1"/>
      <c r="I37" s="1"/>
      <c r="J37" s="1"/>
      <c r="K37" s="1"/>
      <c r="L37" s="1"/>
      <c r="M37" s="1"/>
      <c r="N37" s="34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7"/>
      <c r="D38" s="7"/>
      <c r="E38" s="1"/>
      <c r="F38" s="23"/>
      <c r="G38" s="1"/>
      <c r="H38" s="1"/>
      <c r="I38" s="1"/>
      <c r="J38" s="1"/>
      <c r="K38" s="1"/>
      <c r="L38" s="1"/>
      <c r="M38" s="57"/>
      <c r="N38" s="34"/>
      <c r="O38" s="23"/>
      <c r="P38" s="23"/>
      <c r="Q38" s="23"/>
      <c r="R38" s="23"/>
      <c r="S38" s="23"/>
      <c r="T38" s="23"/>
      <c r="U38" s="1"/>
      <c r="V38" s="1"/>
      <c r="W38" s="1"/>
      <c r="X38" s="23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7"/>
      <c r="D39" s="7"/>
      <c r="E39" s="1"/>
      <c r="F39" s="23"/>
      <c r="G39" s="1"/>
      <c r="H39" s="1"/>
      <c r="I39" s="1"/>
      <c r="J39" s="1"/>
      <c r="K39" s="1"/>
      <c r="L39" s="1"/>
      <c r="M39" s="57"/>
      <c r="N39" s="57"/>
      <c r="O39" s="23"/>
      <c r="P39" s="23"/>
      <c r="Q39" s="23"/>
      <c r="R39" s="23"/>
      <c r="S39" s="23"/>
      <c r="T39" s="23"/>
      <c r="U39" s="1"/>
      <c r="V39" s="1"/>
      <c r="W39" s="1"/>
      <c r="X39" s="23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1"/>
      <c r="D40" s="1"/>
      <c r="E40" s="1"/>
      <c r="F40" s="23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  <c r="AS40" s="58"/>
      <c r="AT40" s="58"/>
      <c r="AU40" s="58"/>
      <c r="AV40" s="58"/>
      <c r="AW40" s="58"/>
    </row>
    <row r="41" spans="1:49" ht="15" customHeight="1" x14ac:dyDescent="0.2">
      <c r="A41" s="1"/>
      <c r="B41" s="1"/>
      <c r="C41" s="1"/>
      <c r="D41" s="1"/>
      <c r="E41" s="1"/>
      <c r="F41" s="23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  <c r="AS41" s="58"/>
      <c r="AT41" s="58"/>
      <c r="AU41" s="58"/>
      <c r="AV41" s="58"/>
      <c r="AW41" s="58"/>
    </row>
    <row r="42" spans="1:49" ht="15" customHeight="1" x14ac:dyDescent="0.25">
      <c r="A42" s="59"/>
      <c r="B42" s="1"/>
      <c r="C42" s="1"/>
      <c r="D42" s="1"/>
      <c r="E42" s="1"/>
      <c r="F42" s="23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</row>
    <row r="43" spans="1:49" ht="15" customHeight="1" x14ac:dyDescent="0.25">
      <c r="A43" s="59"/>
      <c r="B43" s="1"/>
      <c r="C43" s="1"/>
      <c r="D43" s="1"/>
      <c r="E43" s="1"/>
      <c r="F43" s="23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7"/>
    </row>
    <row r="44" spans="1:49" ht="15" customHeight="1" x14ac:dyDescent="0.25">
      <c r="A44" s="59"/>
      <c r="B44" s="1"/>
      <c r="C44" s="1"/>
      <c r="D44" s="1"/>
      <c r="E44" s="1"/>
      <c r="F44" s="23"/>
      <c r="G44" s="1"/>
      <c r="H44" s="1"/>
      <c r="I44" s="1"/>
      <c r="J44" s="1"/>
      <c r="K44" s="1"/>
      <c r="L44" s="1"/>
      <c r="M44" s="1"/>
      <c r="N44" s="34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</row>
    <row r="45" spans="1:49" ht="15" customHeight="1" x14ac:dyDescent="0.25">
      <c r="A45" s="59"/>
      <c r="B45" s="1"/>
      <c r="C45" s="7"/>
      <c r="D45" s="7"/>
      <c r="E45" s="1"/>
      <c r="F45" s="23"/>
      <c r="G45" s="1"/>
      <c r="H45" s="1"/>
      <c r="I45" s="1"/>
      <c r="J45" s="1"/>
      <c r="K45" s="1"/>
      <c r="L45" s="1"/>
      <c r="M45" s="57"/>
      <c r="N45" s="34"/>
      <c r="O45" s="23"/>
      <c r="P45" s="23"/>
      <c r="Q45" s="23"/>
      <c r="R45" s="23"/>
      <c r="S45" s="23"/>
      <c r="T45" s="23"/>
      <c r="U45" s="1"/>
      <c r="V45" s="1"/>
      <c r="W45" s="1"/>
      <c r="X45" s="23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7"/>
    </row>
    <row r="46" spans="1:49" ht="15" customHeight="1" x14ac:dyDescent="0.25">
      <c r="A46" s="59"/>
      <c r="B46" s="1"/>
      <c r="C46" s="1"/>
      <c r="D46" s="1"/>
      <c r="E46" s="1"/>
      <c r="F46" s="23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23"/>
      <c r="AM46" s="23"/>
      <c r="AN46" s="23"/>
      <c r="AO46" s="23"/>
      <c r="AP46" s="23"/>
      <c r="AQ46" s="23"/>
      <c r="AR46" s="7"/>
    </row>
    <row r="47" spans="1:49" ht="15" customHeight="1" x14ac:dyDescent="0.2">
      <c r="B47" s="1"/>
      <c r="C47" s="1"/>
      <c r="D47" s="1"/>
      <c r="E47" s="1"/>
      <c r="F47" s="23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23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23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23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2:43" ht="15" customHeight="1" x14ac:dyDescent="0.2">
      <c r="B51" s="1"/>
      <c r="C51" s="1"/>
      <c r="D51" s="1"/>
      <c r="E51" s="1"/>
      <c r="F51" s="23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</row>
    <row r="52" spans="2:43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2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AB78" s="7"/>
      <c r="AC78" s="7"/>
      <c r="AD78" s="7"/>
      <c r="AE78" s="1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AB79" s="7"/>
      <c r="AC79" s="7"/>
      <c r="AD79" s="7"/>
      <c r="AE79" s="1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6" ht="15" customHeight="1" x14ac:dyDescent="0.25">
      <c r="AG84" s="1"/>
      <c r="AH84" s="1"/>
      <c r="AI84" s="1"/>
      <c r="AJ84" s="1"/>
    </row>
    <row r="85" spans="16:36" ht="15" customHeight="1" x14ac:dyDescent="0.25">
      <c r="AG85" s="1"/>
      <c r="AH85" s="1"/>
      <c r="AI85" s="1"/>
      <c r="AJ85" s="1"/>
    </row>
    <row r="86" spans="16:36" ht="15" customHeight="1" x14ac:dyDescent="0.25">
      <c r="AG86" s="1"/>
      <c r="AH86" s="1"/>
      <c r="AI86" s="1"/>
      <c r="AJ86" s="1"/>
    </row>
    <row r="87" spans="16:36" ht="15" customHeight="1" x14ac:dyDescent="0.25">
      <c r="AG87" s="1"/>
      <c r="AH87" s="1"/>
      <c r="AI87" s="1"/>
      <c r="AJ87" s="1"/>
    </row>
    <row r="88" spans="16:36" ht="15" customHeight="1" x14ac:dyDescent="0.25">
      <c r="AG88" s="1"/>
      <c r="AH88" s="1"/>
      <c r="AI88" s="1"/>
      <c r="AJ88" s="1"/>
    </row>
    <row r="89" spans="16:36" ht="15" customHeight="1" x14ac:dyDescent="0.25">
      <c r="AG89" s="1"/>
      <c r="AH89" s="1"/>
      <c r="AI89" s="1"/>
      <c r="AJ89" s="1"/>
    </row>
    <row r="90" spans="16:36" ht="15" customHeight="1" x14ac:dyDescent="0.25"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23"/>
      <c r="AH167" s="56"/>
      <c r="AI167" s="1"/>
      <c r="AJ167" s="1"/>
    </row>
    <row r="168" spans="33:36" ht="15" customHeight="1" x14ac:dyDescent="0.25">
      <c r="AG168" s="23"/>
      <c r="AH168" s="56"/>
      <c r="AI168" s="1"/>
      <c r="AJ168" s="1"/>
    </row>
    <row r="169" spans="33:36" ht="15" customHeight="1" x14ac:dyDescent="0.25">
      <c r="AG169" s="23"/>
      <c r="AH169" s="56"/>
      <c r="AI169" s="1"/>
      <c r="AJ169" s="1"/>
    </row>
    <row r="170" spans="33:36" ht="15" customHeight="1" x14ac:dyDescent="0.25">
      <c r="AG170" s="23"/>
      <c r="AH170" s="56"/>
      <c r="AI170" s="1"/>
      <c r="AJ170" s="1"/>
    </row>
    <row r="171" spans="33:36" ht="15" customHeight="1" x14ac:dyDescent="0.25">
      <c r="AG171" s="23"/>
      <c r="AH171" s="56"/>
      <c r="AI171" s="1"/>
      <c r="AJ171" s="1"/>
    </row>
    <row r="172" spans="33:36" ht="15" customHeight="1" x14ac:dyDescent="0.25">
      <c r="AG172" s="23"/>
      <c r="AH172" s="56"/>
      <c r="AI172" s="1"/>
      <c r="AJ172" s="1"/>
    </row>
    <row r="173" spans="33:36" ht="15" customHeight="1" x14ac:dyDescent="0.25">
      <c r="AG173" s="23"/>
      <c r="AH173" s="56"/>
      <c r="AI173" s="1"/>
      <c r="AJ173" s="1"/>
    </row>
    <row r="174" spans="33:36" ht="15" customHeight="1" x14ac:dyDescent="0.25">
      <c r="AG174" s="23"/>
      <c r="AH174" s="56"/>
      <c r="AI174" s="1"/>
      <c r="AJ174" s="1"/>
    </row>
    <row r="175" spans="33:36" ht="15" customHeight="1" x14ac:dyDescent="0.25">
      <c r="AG175" s="23"/>
      <c r="AH175" s="56"/>
      <c r="AI175" s="1"/>
      <c r="AJ175" s="1"/>
    </row>
    <row r="176" spans="33:36" ht="15" customHeight="1" x14ac:dyDescent="0.25">
      <c r="AG176" s="23"/>
      <c r="AH176" s="56"/>
      <c r="AI176" s="1"/>
      <c r="AJ176" s="1"/>
    </row>
    <row r="177" spans="33:36" ht="15" customHeight="1" x14ac:dyDescent="0.25">
      <c r="AG177" s="23"/>
      <c r="AH177" s="56"/>
      <c r="AI177" s="1"/>
      <c r="AJ177" s="1"/>
    </row>
    <row r="178" spans="33:36" ht="15" customHeight="1" x14ac:dyDescent="0.25">
      <c r="AG178" s="23"/>
      <c r="AH178" s="56"/>
      <c r="AI178" s="1"/>
      <c r="AJ178" s="1"/>
    </row>
    <row r="179" spans="33:36" ht="15" customHeight="1" x14ac:dyDescent="0.25">
      <c r="AG179" s="1"/>
      <c r="AH179" s="1"/>
      <c r="AI179" s="1"/>
      <c r="AJ1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85546875" style="112" customWidth="1"/>
    <col min="3" max="3" width="22.5703125" style="113" customWidth="1"/>
    <col min="4" max="4" width="10" style="114" customWidth="1"/>
    <col min="5" max="5" width="7.85546875" style="114" customWidth="1"/>
    <col min="6" max="6" width="0.7109375" style="36" customWidth="1"/>
    <col min="7" max="11" width="5.28515625" style="113" customWidth="1"/>
    <col min="12" max="12" width="6.140625" style="113" customWidth="1"/>
    <col min="13" max="16" width="5.28515625" style="113" customWidth="1"/>
    <col min="17" max="21" width="6.7109375" style="152" customWidth="1"/>
    <col min="22" max="22" width="11" style="113" customWidth="1"/>
    <col min="23" max="23" width="22.85546875" style="113" customWidth="1"/>
    <col min="24" max="24" width="10.7109375" style="113" customWidth="1"/>
    <col min="25" max="25" width="26" style="24" customWidth="1"/>
    <col min="26" max="26" width="9.140625" style="24"/>
  </cols>
  <sheetData>
    <row r="1" spans="1:26" ht="18.75" x14ac:dyDescent="0.3">
      <c r="A1" s="7"/>
      <c r="B1" s="125" t="s">
        <v>53</v>
      </c>
      <c r="C1" s="61"/>
      <c r="D1" s="62"/>
      <c r="E1" s="62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39"/>
      <c r="R1" s="139"/>
      <c r="S1" s="139"/>
      <c r="T1" s="139"/>
      <c r="U1" s="139"/>
      <c r="V1" s="61"/>
      <c r="W1" s="61"/>
      <c r="X1" s="61"/>
      <c r="Y1" s="23"/>
      <c r="Z1" s="23"/>
    </row>
    <row r="2" spans="1:26" x14ac:dyDescent="0.25">
      <c r="A2" s="7"/>
      <c r="B2" s="9" t="s">
        <v>43</v>
      </c>
      <c r="C2" s="63" t="s">
        <v>44</v>
      </c>
      <c r="D2" s="64"/>
      <c r="E2" s="6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40"/>
      <c r="R2" s="140"/>
      <c r="S2" s="140"/>
      <c r="T2" s="140"/>
      <c r="U2" s="140"/>
      <c r="V2" s="10"/>
      <c r="W2" s="10"/>
      <c r="X2" s="10"/>
      <c r="Y2" s="23"/>
      <c r="Z2" s="23"/>
    </row>
    <row r="3" spans="1:26" ht="14.25" x14ac:dyDescent="0.2">
      <c r="A3" s="22"/>
      <c r="B3" s="15" t="s">
        <v>54</v>
      </c>
      <c r="C3" s="21" t="s">
        <v>55</v>
      </c>
      <c r="D3" s="65" t="s">
        <v>56</v>
      </c>
      <c r="E3" s="66" t="s">
        <v>1</v>
      </c>
      <c r="F3" s="23"/>
      <c r="G3" s="67" t="s">
        <v>57</v>
      </c>
      <c r="H3" s="68" t="s">
        <v>58</v>
      </c>
      <c r="I3" s="68" t="s">
        <v>28</v>
      </c>
      <c r="J3" s="16" t="s">
        <v>59</v>
      </c>
      <c r="K3" s="69" t="s">
        <v>60</v>
      </c>
      <c r="L3" s="69"/>
      <c r="M3" s="67" t="s">
        <v>61</v>
      </c>
      <c r="N3" s="67" t="s">
        <v>27</v>
      </c>
      <c r="O3" s="68" t="s">
        <v>62</v>
      </c>
      <c r="P3" s="67" t="s">
        <v>58</v>
      </c>
      <c r="Q3" s="141" t="s">
        <v>3</v>
      </c>
      <c r="R3" s="141">
        <v>1</v>
      </c>
      <c r="S3" s="141">
        <v>2</v>
      </c>
      <c r="T3" s="141">
        <v>3</v>
      </c>
      <c r="U3" s="141" t="s">
        <v>63</v>
      </c>
      <c r="V3" s="16" t="s">
        <v>64</v>
      </c>
      <c r="W3" s="15" t="s">
        <v>65</v>
      </c>
      <c r="X3" s="15" t="s">
        <v>66</v>
      </c>
      <c r="Y3" s="23"/>
      <c r="Z3" s="23"/>
    </row>
    <row r="4" spans="1:26" ht="14.25" x14ac:dyDescent="0.2">
      <c r="A4" s="22"/>
      <c r="B4" s="153" t="s">
        <v>80</v>
      </c>
      <c r="C4" s="115" t="s">
        <v>81</v>
      </c>
      <c r="D4" s="116" t="s">
        <v>82</v>
      </c>
      <c r="E4" s="117" t="s">
        <v>45</v>
      </c>
      <c r="F4" s="170"/>
      <c r="G4" s="118">
        <v>1</v>
      </c>
      <c r="H4" s="119"/>
      <c r="I4" s="118"/>
      <c r="J4" s="120" t="s">
        <v>62</v>
      </c>
      <c r="K4" s="120"/>
      <c r="L4" s="120"/>
      <c r="M4" s="120">
        <v>1</v>
      </c>
      <c r="N4" s="118"/>
      <c r="O4" s="119"/>
      <c r="P4" s="118"/>
      <c r="Q4" s="142"/>
      <c r="R4" s="142"/>
      <c r="S4" s="142"/>
      <c r="T4" s="142"/>
      <c r="U4" s="142"/>
      <c r="V4" s="121"/>
      <c r="W4" s="115" t="s">
        <v>83</v>
      </c>
      <c r="X4" s="122" t="s">
        <v>84</v>
      </c>
      <c r="Y4" s="23"/>
      <c r="Z4" s="23"/>
    </row>
    <row r="5" spans="1:26" ht="14.25" x14ac:dyDescent="0.2">
      <c r="A5" s="22"/>
      <c r="B5" s="153" t="s">
        <v>85</v>
      </c>
      <c r="C5" s="115" t="s">
        <v>86</v>
      </c>
      <c r="D5" s="116" t="s">
        <v>82</v>
      </c>
      <c r="E5" s="117" t="s">
        <v>45</v>
      </c>
      <c r="F5" s="170"/>
      <c r="G5" s="118"/>
      <c r="H5" s="119"/>
      <c r="I5" s="118">
        <v>1</v>
      </c>
      <c r="J5" s="120" t="s">
        <v>87</v>
      </c>
      <c r="K5" s="120">
        <v>3</v>
      </c>
      <c r="L5" s="120" t="s">
        <v>88</v>
      </c>
      <c r="M5" s="120">
        <v>1</v>
      </c>
      <c r="N5" s="118"/>
      <c r="O5" s="119"/>
      <c r="P5" s="118"/>
      <c r="Q5" s="142" t="s">
        <v>158</v>
      </c>
      <c r="R5" s="142" t="s">
        <v>145</v>
      </c>
      <c r="S5" s="142" t="s">
        <v>145</v>
      </c>
      <c r="T5" s="142" t="s">
        <v>151</v>
      </c>
      <c r="U5" s="142"/>
      <c r="V5" s="121">
        <v>1</v>
      </c>
      <c r="W5" s="115" t="s">
        <v>83</v>
      </c>
      <c r="X5" s="122" t="s">
        <v>89</v>
      </c>
      <c r="Y5" s="23"/>
      <c r="Z5" s="23"/>
    </row>
    <row r="6" spans="1:26" ht="14.25" x14ac:dyDescent="0.2">
      <c r="A6" s="22"/>
      <c r="B6" s="153" t="s">
        <v>90</v>
      </c>
      <c r="C6" s="115" t="s">
        <v>91</v>
      </c>
      <c r="D6" s="116" t="s">
        <v>82</v>
      </c>
      <c r="E6" s="117" t="s">
        <v>45</v>
      </c>
      <c r="F6" s="170"/>
      <c r="G6" s="118">
        <v>1</v>
      </c>
      <c r="H6" s="119"/>
      <c r="I6" s="119"/>
      <c r="J6" s="120" t="s">
        <v>62</v>
      </c>
      <c r="K6" s="120">
        <v>8</v>
      </c>
      <c r="L6" s="120" t="s">
        <v>92</v>
      </c>
      <c r="M6" s="120">
        <v>1</v>
      </c>
      <c r="N6" s="118"/>
      <c r="O6" s="119">
        <v>1</v>
      </c>
      <c r="P6" s="118"/>
      <c r="Q6" s="142" t="s">
        <v>159</v>
      </c>
      <c r="R6" s="142" t="s">
        <v>145</v>
      </c>
      <c r="S6" s="142" t="s">
        <v>151</v>
      </c>
      <c r="T6" s="142" t="s">
        <v>145</v>
      </c>
      <c r="U6" s="142" t="s">
        <v>155</v>
      </c>
      <c r="V6" s="121">
        <v>0.8571428571428571</v>
      </c>
      <c r="W6" s="115" t="s">
        <v>93</v>
      </c>
      <c r="X6" s="122" t="s">
        <v>94</v>
      </c>
      <c r="Y6" s="23"/>
      <c r="Z6" s="23"/>
    </row>
    <row r="7" spans="1:26" ht="14.25" x14ac:dyDescent="0.2">
      <c r="A7" s="22"/>
      <c r="B7" s="153" t="s">
        <v>95</v>
      </c>
      <c r="C7" s="115" t="s">
        <v>96</v>
      </c>
      <c r="D7" s="116" t="s">
        <v>82</v>
      </c>
      <c r="E7" s="117" t="s">
        <v>45</v>
      </c>
      <c r="F7" s="170"/>
      <c r="G7" s="118"/>
      <c r="H7" s="119"/>
      <c r="I7" s="119">
        <v>1</v>
      </c>
      <c r="J7" s="120" t="s">
        <v>62</v>
      </c>
      <c r="K7" s="120">
        <v>4</v>
      </c>
      <c r="L7" s="120" t="s">
        <v>97</v>
      </c>
      <c r="M7" s="120">
        <v>1</v>
      </c>
      <c r="N7" s="118"/>
      <c r="O7" s="119">
        <v>1</v>
      </c>
      <c r="P7" s="118">
        <v>1</v>
      </c>
      <c r="Q7" s="142" t="s">
        <v>153</v>
      </c>
      <c r="R7" s="142" t="s">
        <v>147</v>
      </c>
      <c r="S7" s="142" t="s">
        <v>151</v>
      </c>
      <c r="T7" s="142" t="s">
        <v>151</v>
      </c>
      <c r="U7" s="142" t="s">
        <v>155</v>
      </c>
      <c r="V7" s="121">
        <v>0.6</v>
      </c>
      <c r="W7" s="115" t="s">
        <v>98</v>
      </c>
      <c r="X7" s="122" t="s">
        <v>99</v>
      </c>
      <c r="Y7" s="23"/>
      <c r="Z7" s="23"/>
    </row>
    <row r="8" spans="1:26" ht="14.25" x14ac:dyDescent="0.2">
      <c r="A8" s="22"/>
      <c r="B8" s="153" t="s">
        <v>67</v>
      </c>
      <c r="C8" s="115" t="s">
        <v>68</v>
      </c>
      <c r="D8" s="116" t="s">
        <v>82</v>
      </c>
      <c r="E8" s="117" t="s">
        <v>45</v>
      </c>
      <c r="F8" s="170"/>
      <c r="G8" s="118"/>
      <c r="H8" s="119"/>
      <c r="I8" s="119">
        <v>1</v>
      </c>
      <c r="J8" s="120" t="s">
        <v>62</v>
      </c>
      <c r="K8" s="120">
        <v>5</v>
      </c>
      <c r="L8" s="120"/>
      <c r="M8" s="120">
        <v>1</v>
      </c>
      <c r="N8" s="118"/>
      <c r="O8" s="119"/>
      <c r="P8" s="118"/>
      <c r="Q8" s="142" t="s">
        <v>155</v>
      </c>
      <c r="R8" s="142"/>
      <c r="S8" s="142" t="s">
        <v>151</v>
      </c>
      <c r="T8" s="142" t="s">
        <v>147</v>
      </c>
      <c r="U8" s="142"/>
      <c r="V8" s="121">
        <v>0.5</v>
      </c>
      <c r="W8" s="115" t="s">
        <v>98</v>
      </c>
      <c r="X8" s="122" t="s">
        <v>70</v>
      </c>
      <c r="Y8" s="23"/>
      <c r="Z8" s="23"/>
    </row>
    <row r="9" spans="1:26" ht="14.25" x14ac:dyDescent="0.2">
      <c r="A9" s="22"/>
      <c r="B9" s="153" t="s">
        <v>71</v>
      </c>
      <c r="C9" s="115" t="s">
        <v>72</v>
      </c>
      <c r="D9" s="116" t="s">
        <v>82</v>
      </c>
      <c r="E9" s="117" t="s">
        <v>45</v>
      </c>
      <c r="F9" s="170"/>
      <c r="G9" s="118">
        <v>1</v>
      </c>
      <c r="H9" s="119"/>
      <c r="I9" s="118"/>
      <c r="J9" s="120"/>
      <c r="K9" s="120" t="s">
        <v>115</v>
      </c>
      <c r="L9" s="120"/>
      <c r="M9" s="120">
        <v>1</v>
      </c>
      <c r="N9" s="118"/>
      <c r="O9" s="119"/>
      <c r="P9" s="118"/>
      <c r="Q9" s="142" t="s">
        <v>160</v>
      </c>
      <c r="R9" s="142" t="s">
        <v>151</v>
      </c>
      <c r="S9" s="142"/>
      <c r="T9" s="142" t="s">
        <v>157</v>
      </c>
      <c r="U9" s="142"/>
      <c r="V9" s="121">
        <v>0.33333333333333331</v>
      </c>
      <c r="W9" s="115" t="s">
        <v>100</v>
      </c>
      <c r="X9" s="122" t="s">
        <v>73</v>
      </c>
      <c r="Y9" s="23"/>
      <c r="Z9" s="23"/>
    </row>
    <row r="10" spans="1:26" ht="14.25" x14ac:dyDescent="0.2">
      <c r="A10" s="22"/>
      <c r="B10" s="171" t="s">
        <v>101</v>
      </c>
      <c r="C10" s="70" t="s">
        <v>102</v>
      </c>
      <c r="D10" s="71" t="s">
        <v>69</v>
      </c>
      <c r="E10" s="72" t="s">
        <v>46</v>
      </c>
      <c r="F10" s="45"/>
      <c r="G10" s="73"/>
      <c r="H10" s="74"/>
      <c r="I10" s="74">
        <v>1</v>
      </c>
      <c r="J10" s="75" t="s">
        <v>62</v>
      </c>
      <c r="K10" s="75">
        <v>5</v>
      </c>
      <c r="L10" s="75" t="s">
        <v>97</v>
      </c>
      <c r="M10" s="75">
        <v>1</v>
      </c>
      <c r="N10" s="73"/>
      <c r="O10" s="74">
        <v>3</v>
      </c>
      <c r="P10" s="73"/>
      <c r="Q10" s="143" t="s">
        <v>161</v>
      </c>
      <c r="R10" s="143"/>
      <c r="S10" s="143" t="s">
        <v>144</v>
      </c>
      <c r="T10" s="143" t="s">
        <v>147</v>
      </c>
      <c r="U10" s="143" t="s">
        <v>153</v>
      </c>
      <c r="V10" s="76">
        <v>0.55555555555555558</v>
      </c>
      <c r="W10" s="70" t="s">
        <v>98</v>
      </c>
      <c r="X10" s="77" t="s">
        <v>103</v>
      </c>
      <c r="Y10" s="23"/>
      <c r="Z10" s="23"/>
    </row>
    <row r="11" spans="1:26" ht="14.25" x14ac:dyDescent="0.2">
      <c r="A11" s="22"/>
      <c r="B11" s="171" t="s">
        <v>104</v>
      </c>
      <c r="C11" s="70" t="s">
        <v>105</v>
      </c>
      <c r="D11" s="71" t="s">
        <v>69</v>
      </c>
      <c r="E11" s="72" t="s">
        <v>46</v>
      </c>
      <c r="F11" s="170"/>
      <c r="G11" s="73"/>
      <c r="H11" s="74"/>
      <c r="I11" s="74">
        <v>1</v>
      </c>
      <c r="J11" s="75"/>
      <c r="K11" s="75" t="s">
        <v>115</v>
      </c>
      <c r="L11" s="75"/>
      <c r="M11" s="75">
        <v>1</v>
      </c>
      <c r="N11" s="73"/>
      <c r="O11" s="74"/>
      <c r="P11" s="73"/>
      <c r="Q11" s="143" t="s">
        <v>162</v>
      </c>
      <c r="R11" s="143"/>
      <c r="S11" s="143"/>
      <c r="T11" s="143" t="s">
        <v>147</v>
      </c>
      <c r="U11" s="143" t="s">
        <v>163</v>
      </c>
      <c r="V11" s="76">
        <v>0</v>
      </c>
      <c r="W11" s="70" t="s">
        <v>74</v>
      </c>
      <c r="X11" s="77" t="s">
        <v>106</v>
      </c>
      <c r="Y11" s="23"/>
      <c r="Z11" s="23"/>
    </row>
    <row r="12" spans="1:26" ht="14.25" x14ac:dyDescent="0.2">
      <c r="A12" s="22"/>
      <c r="B12" s="171" t="s">
        <v>107</v>
      </c>
      <c r="C12" s="70" t="s">
        <v>108</v>
      </c>
      <c r="D12" s="71" t="s">
        <v>69</v>
      </c>
      <c r="E12" s="72" t="s">
        <v>34</v>
      </c>
      <c r="F12" s="170"/>
      <c r="G12" s="73"/>
      <c r="H12" s="74">
        <v>1</v>
      </c>
      <c r="I12" s="74"/>
      <c r="J12" s="75"/>
      <c r="K12" s="75" t="s">
        <v>115</v>
      </c>
      <c r="L12" s="75"/>
      <c r="M12" s="75">
        <v>1</v>
      </c>
      <c r="N12" s="73"/>
      <c r="O12" s="74">
        <v>1</v>
      </c>
      <c r="P12" s="73"/>
      <c r="Q12" s="143" t="s">
        <v>145</v>
      </c>
      <c r="R12" s="143"/>
      <c r="S12" s="143"/>
      <c r="T12" s="143" t="s">
        <v>151</v>
      </c>
      <c r="U12" s="143" t="s">
        <v>151</v>
      </c>
      <c r="V12" s="76">
        <v>1</v>
      </c>
      <c r="W12" s="70" t="s">
        <v>109</v>
      </c>
      <c r="X12" s="77" t="s">
        <v>110</v>
      </c>
      <c r="Y12" s="23"/>
      <c r="Z12" s="23"/>
    </row>
    <row r="13" spans="1:26" ht="14.25" x14ac:dyDescent="0.2">
      <c r="A13" s="22"/>
      <c r="B13" s="71" t="s">
        <v>75</v>
      </c>
      <c r="C13" s="172" t="s">
        <v>76</v>
      </c>
      <c r="D13" s="71" t="s">
        <v>69</v>
      </c>
      <c r="E13" s="173" t="s">
        <v>34</v>
      </c>
      <c r="F13" s="170"/>
      <c r="G13" s="73">
        <v>1</v>
      </c>
      <c r="H13" s="73"/>
      <c r="I13" s="73"/>
      <c r="J13" s="73" t="s">
        <v>62</v>
      </c>
      <c r="K13" s="73">
        <v>4</v>
      </c>
      <c r="L13" s="73"/>
      <c r="M13" s="73">
        <v>1</v>
      </c>
      <c r="N13" s="73"/>
      <c r="O13" s="73">
        <v>3</v>
      </c>
      <c r="P13" s="73"/>
      <c r="Q13" s="77" t="s">
        <v>164</v>
      </c>
      <c r="R13" s="77" t="s">
        <v>151</v>
      </c>
      <c r="S13" s="77" t="s">
        <v>163</v>
      </c>
      <c r="T13" s="77" t="s">
        <v>144</v>
      </c>
      <c r="U13" s="77" t="s">
        <v>150</v>
      </c>
      <c r="V13" s="174">
        <v>0.54545454545454541</v>
      </c>
      <c r="W13" s="172" t="s">
        <v>77</v>
      </c>
      <c r="X13" s="77" t="s">
        <v>78</v>
      </c>
      <c r="Y13" s="23"/>
      <c r="Z13" s="23"/>
    </row>
    <row r="14" spans="1:26" ht="14.25" x14ac:dyDescent="0.2">
      <c r="A14" s="7"/>
      <c r="B14" s="78" t="s">
        <v>9</v>
      </c>
      <c r="C14" s="79"/>
      <c r="D14" s="80"/>
      <c r="E14" s="81"/>
      <c r="F14" s="82"/>
      <c r="G14" s="83">
        <f>SUM(G4:G13)</f>
        <v>4</v>
      </c>
      <c r="H14" s="83">
        <f>SUM(H4:H13)</f>
        <v>1</v>
      </c>
      <c r="I14" s="83">
        <f>SUM(I4:I13)</f>
        <v>5</v>
      </c>
      <c r="J14" s="79"/>
      <c r="K14" s="79"/>
      <c r="L14" s="79"/>
      <c r="M14" s="83">
        <f t="shared" ref="M14:P14" si="0">SUM(M4:M13)</f>
        <v>10</v>
      </c>
      <c r="N14" s="83"/>
      <c r="O14" s="83">
        <f t="shared" si="0"/>
        <v>9</v>
      </c>
      <c r="P14" s="83">
        <f t="shared" si="0"/>
        <v>1</v>
      </c>
      <c r="Q14" s="86" t="s">
        <v>165</v>
      </c>
      <c r="R14" s="86" t="s">
        <v>159</v>
      </c>
      <c r="S14" s="86" t="s">
        <v>152</v>
      </c>
      <c r="T14" s="86" t="s">
        <v>168</v>
      </c>
      <c r="U14" s="86" t="s">
        <v>167</v>
      </c>
      <c r="V14" s="84" t="s">
        <v>166</v>
      </c>
      <c r="W14" s="85"/>
      <c r="X14" s="86"/>
      <c r="Y14" s="23"/>
      <c r="Z14" s="23"/>
    </row>
    <row r="15" spans="1:26" x14ac:dyDescent="0.25">
      <c r="A15" s="87"/>
      <c r="B15" s="88"/>
      <c r="C15" s="89"/>
      <c r="D15" s="90"/>
      <c r="E15" s="90"/>
      <c r="F15" s="91"/>
      <c r="G15" s="89"/>
      <c r="H15" s="89"/>
      <c r="I15" s="89"/>
      <c r="J15" s="91"/>
      <c r="K15" s="91"/>
      <c r="L15" s="91"/>
      <c r="M15" s="91"/>
      <c r="N15" s="92"/>
      <c r="O15" s="92"/>
      <c r="P15" s="91"/>
      <c r="Q15" s="144"/>
      <c r="R15" s="144"/>
      <c r="S15" s="144"/>
      <c r="T15" s="144"/>
      <c r="U15" s="144"/>
      <c r="V15" s="91"/>
      <c r="W15" s="90"/>
      <c r="X15" s="93"/>
      <c r="Y15" s="94"/>
      <c r="Z15" s="94"/>
    </row>
    <row r="16" spans="1:26" x14ac:dyDescent="0.25">
      <c r="A16" s="22"/>
      <c r="B16" s="95" t="s">
        <v>79</v>
      </c>
      <c r="C16" s="96" t="s">
        <v>111</v>
      </c>
      <c r="D16" s="97"/>
      <c r="E16" s="97"/>
      <c r="F16" s="98"/>
      <c r="G16" s="99"/>
      <c r="H16" s="100"/>
      <c r="I16" s="97"/>
      <c r="J16" s="100"/>
      <c r="K16" s="101"/>
      <c r="L16" s="100"/>
      <c r="M16" s="101"/>
      <c r="N16" s="101"/>
      <c r="O16" s="101"/>
      <c r="P16" s="101"/>
      <c r="Q16" s="145"/>
      <c r="R16" s="146"/>
      <c r="S16" s="145"/>
      <c r="T16" s="145"/>
      <c r="U16" s="145"/>
      <c r="V16" s="96"/>
      <c r="W16" s="101"/>
      <c r="X16" s="102"/>
      <c r="Y16" s="94"/>
      <c r="Z16" s="103"/>
    </row>
    <row r="17" spans="1:32" x14ac:dyDescent="0.25">
      <c r="A17" s="22"/>
      <c r="B17" s="104"/>
      <c r="C17" s="105"/>
      <c r="D17" s="106"/>
      <c r="E17" s="107"/>
      <c r="F17" s="107"/>
      <c r="G17" s="108"/>
      <c r="H17" s="109"/>
      <c r="I17" s="105"/>
      <c r="J17" s="109"/>
      <c r="K17" s="109"/>
      <c r="L17" s="109"/>
      <c r="M17" s="109"/>
      <c r="N17" s="109"/>
      <c r="O17" s="109"/>
      <c r="P17" s="109"/>
      <c r="Q17" s="147"/>
      <c r="R17" s="147"/>
      <c r="S17" s="147"/>
      <c r="T17" s="147"/>
      <c r="U17" s="147"/>
      <c r="V17" s="109"/>
      <c r="W17" s="109"/>
      <c r="X17" s="110"/>
      <c r="Y17" s="1"/>
      <c r="Z17" s="1"/>
    </row>
    <row r="18" spans="1:32" x14ac:dyDescent="0.25">
      <c r="A18" s="7"/>
      <c r="B18" s="126" t="s">
        <v>116</v>
      </c>
      <c r="C18" s="21" t="s">
        <v>55</v>
      </c>
      <c r="D18" s="65" t="s">
        <v>56</v>
      </c>
      <c r="E18" s="66" t="s">
        <v>1</v>
      </c>
      <c r="F18" s="23"/>
      <c r="G18" s="67" t="s">
        <v>57</v>
      </c>
      <c r="H18" s="68" t="s">
        <v>58</v>
      </c>
      <c r="I18" s="68" t="s">
        <v>28</v>
      </c>
      <c r="J18" s="16" t="s">
        <v>59</v>
      </c>
      <c r="K18" s="69" t="s">
        <v>60</v>
      </c>
      <c r="L18" s="69" t="s">
        <v>117</v>
      </c>
      <c r="M18" s="67" t="s">
        <v>61</v>
      </c>
      <c r="N18" s="67" t="s">
        <v>27</v>
      </c>
      <c r="O18" s="68" t="s">
        <v>62</v>
      </c>
      <c r="P18" s="67" t="s">
        <v>58</v>
      </c>
      <c r="Q18" s="141" t="s">
        <v>3</v>
      </c>
      <c r="R18" s="141">
        <v>1</v>
      </c>
      <c r="S18" s="141">
        <v>2</v>
      </c>
      <c r="T18" s="141">
        <v>3</v>
      </c>
      <c r="U18" s="141" t="s">
        <v>63</v>
      </c>
      <c r="V18" s="16" t="s">
        <v>21</v>
      </c>
      <c r="W18" s="15" t="s">
        <v>65</v>
      </c>
      <c r="X18" s="15" t="s">
        <v>66</v>
      </c>
      <c r="Y18" s="94"/>
      <c r="Z18" s="94"/>
      <c r="AA18" s="94"/>
      <c r="AB18" s="94"/>
      <c r="AC18" s="94"/>
      <c r="AD18" s="94"/>
    </row>
    <row r="19" spans="1:32" x14ac:dyDescent="0.25">
      <c r="A19" s="7"/>
      <c r="B19" s="153" t="s">
        <v>123</v>
      </c>
      <c r="C19" s="115" t="s">
        <v>124</v>
      </c>
      <c r="D19" s="116" t="s">
        <v>82</v>
      </c>
      <c r="E19" s="117" t="s">
        <v>45</v>
      </c>
      <c r="F19" s="45"/>
      <c r="G19" s="118"/>
      <c r="H19" s="119"/>
      <c r="I19" s="118">
        <v>1</v>
      </c>
      <c r="J19" s="120" t="s">
        <v>62</v>
      </c>
      <c r="K19" s="120">
        <v>5</v>
      </c>
      <c r="L19" s="120" t="s">
        <v>88</v>
      </c>
      <c r="M19" s="120">
        <v>1</v>
      </c>
      <c r="N19" s="118"/>
      <c r="O19" s="119"/>
      <c r="P19" s="118">
        <v>1</v>
      </c>
      <c r="Q19" s="142" t="s">
        <v>143</v>
      </c>
      <c r="R19" s="142" t="s">
        <v>144</v>
      </c>
      <c r="S19" s="142"/>
      <c r="T19" s="142" t="s">
        <v>145</v>
      </c>
      <c r="U19" s="142"/>
      <c r="V19" s="121">
        <v>0.8</v>
      </c>
      <c r="W19" s="154" t="s">
        <v>83</v>
      </c>
      <c r="X19" s="118">
        <v>280</v>
      </c>
      <c r="Y19" s="94"/>
      <c r="Z19" s="94"/>
      <c r="AA19" s="94"/>
      <c r="AB19" s="94"/>
      <c r="AC19" s="94"/>
      <c r="AD19" s="94"/>
    </row>
    <row r="20" spans="1:32" x14ac:dyDescent="0.25">
      <c r="A20" s="22"/>
      <c r="B20" s="127"/>
      <c r="C20" s="107"/>
      <c r="D20" s="107"/>
      <c r="E20" s="107"/>
      <c r="F20" s="107"/>
      <c r="G20" s="108"/>
      <c r="H20" s="109"/>
      <c r="I20" s="105"/>
      <c r="J20" s="109"/>
      <c r="K20" s="105"/>
      <c r="L20" s="109"/>
      <c r="M20" s="105"/>
      <c r="N20" s="105"/>
      <c r="O20" s="105"/>
      <c r="P20" s="105"/>
      <c r="Q20" s="148"/>
      <c r="R20" s="148"/>
      <c r="S20" s="148"/>
      <c r="T20" s="148"/>
      <c r="U20" s="148"/>
      <c r="V20" s="105"/>
      <c r="W20" s="105"/>
      <c r="X20" s="110"/>
      <c r="Y20" s="94"/>
      <c r="Z20" s="94"/>
      <c r="AA20" s="94"/>
      <c r="AB20" s="94"/>
      <c r="AC20" s="94"/>
      <c r="AD20" s="94"/>
    </row>
    <row r="21" spans="1:32" s="24" customFormat="1" ht="18.75" customHeight="1" x14ac:dyDescent="0.2">
      <c r="A21" s="7"/>
      <c r="B21" s="128" t="s">
        <v>118</v>
      </c>
      <c r="C21" s="61"/>
      <c r="D21" s="62"/>
      <c r="E21" s="62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139"/>
      <c r="R21" s="139"/>
      <c r="S21" s="139"/>
      <c r="T21" s="139"/>
      <c r="U21" s="139"/>
      <c r="V21" s="61"/>
      <c r="W21" s="62"/>
      <c r="X21" s="129"/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126" t="s">
        <v>54</v>
      </c>
      <c r="C22" s="21" t="s">
        <v>119</v>
      </c>
      <c r="D22" s="65" t="s">
        <v>56</v>
      </c>
      <c r="E22" s="66" t="s">
        <v>1</v>
      </c>
      <c r="F22" s="1"/>
      <c r="G22" s="67" t="s">
        <v>57</v>
      </c>
      <c r="H22" s="68" t="s">
        <v>58</v>
      </c>
      <c r="I22" s="68" t="s">
        <v>28</v>
      </c>
      <c r="J22" s="16" t="s">
        <v>59</v>
      </c>
      <c r="K22" s="69" t="s">
        <v>60</v>
      </c>
      <c r="L22" s="69" t="s">
        <v>117</v>
      </c>
      <c r="M22" s="67" t="s">
        <v>61</v>
      </c>
      <c r="N22" s="67" t="s">
        <v>27</v>
      </c>
      <c r="O22" s="68" t="s">
        <v>62</v>
      </c>
      <c r="P22" s="67" t="s">
        <v>58</v>
      </c>
      <c r="Q22" s="141" t="s">
        <v>3</v>
      </c>
      <c r="R22" s="141">
        <v>1</v>
      </c>
      <c r="S22" s="141">
        <v>2</v>
      </c>
      <c r="T22" s="141">
        <v>3</v>
      </c>
      <c r="U22" s="141" t="s">
        <v>63</v>
      </c>
      <c r="V22" s="16" t="s">
        <v>64</v>
      </c>
      <c r="W22" s="15" t="s">
        <v>65</v>
      </c>
      <c r="X22" s="15" t="s">
        <v>66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53" t="s">
        <v>139</v>
      </c>
      <c r="C23" s="115" t="s">
        <v>124</v>
      </c>
      <c r="D23" s="116" t="s">
        <v>120</v>
      </c>
      <c r="E23" s="155" t="s">
        <v>45</v>
      </c>
      <c r="F23" s="156"/>
      <c r="G23" s="118">
        <v>1</v>
      </c>
      <c r="H23" s="142"/>
      <c r="I23" s="118"/>
      <c r="J23" s="120"/>
      <c r="K23" s="120" t="s">
        <v>146</v>
      </c>
      <c r="L23" s="157"/>
      <c r="M23" s="158">
        <v>1</v>
      </c>
      <c r="N23" s="130"/>
      <c r="O23" s="159"/>
      <c r="P23" s="130"/>
      <c r="Q23" s="142" t="s">
        <v>147</v>
      </c>
      <c r="R23" s="142"/>
      <c r="S23" s="142" t="s">
        <v>147</v>
      </c>
      <c r="T23" s="142"/>
      <c r="U23" s="142"/>
      <c r="V23" s="160">
        <v>0</v>
      </c>
      <c r="W23" s="115" t="s">
        <v>100</v>
      </c>
      <c r="X23" s="118">
        <v>880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53" t="s">
        <v>133</v>
      </c>
      <c r="C24" s="115" t="s">
        <v>134</v>
      </c>
      <c r="D24" s="116" t="s">
        <v>120</v>
      </c>
      <c r="E24" s="155" t="s">
        <v>45</v>
      </c>
      <c r="F24" s="156"/>
      <c r="G24" s="118">
        <v>1</v>
      </c>
      <c r="H24" s="142"/>
      <c r="I24" s="118"/>
      <c r="J24" s="120" t="s">
        <v>87</v>
      </c>
      <c r="K24" s="120">
        <v>3</v>
      </c>
      <c r="L24" s="157"/>
      <c r="M24" s="158">
        <v>1</v>
      </c>
      <c r="N24" s="130"/>
      <c r="O24" s="159"/>
      <c r="P24" s="130">
        <v>1</v>
      </c>
      <c r="Q24" s="142" t="s">
        <v>148</v>
      </c>
      <c r="R24" s="142" t="s">
        <v>149</v>
      </c>
      <c r="S24" s="142" t="s">
        <v>149</v>
      </c>
      <c r="T24" s="142"/>
      <c r="U24" s="142"/>
      <c r="V24" s="160">
        <v>1</v>
      </c>
      <c r="W24" s="115" t="s">
        <v>135</v>
      </c>
      <c r="X24" s="118">
        <v>515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22"/>
      <c r="B25" s="153" t="s">
        <v>136</v>
      </c>
      <c r="C25" s="115" t="s">
        <v>137</v>
      </c>
      <c r="D25" s="116" t="s">
        <v>120</v>
      </c>
      <c r="E25" s="155" t="s">
        <v>45</v>
      </c>
      <c r="F25" s="156"/>
      <c r="G25" s="118">
        <v>1</v>
      </c>
      <c r="H25" s="142"/>
      <c r="I25" s="118"/>
      <c r="J25" s="120" t="s">
        <v>62</v>
      </c>
      <c r="K25" s="120">
        <v>7</v>
      </c>
      <c r="L25" s="157" t="s">
        <v>138</v>
      </c>
      <c r="M25" s="158">
        <v>1</v>
      </c>
      <c r="N25" s="130"/>
      <c r="O25" s="159">
        <v>2</v>
      </c>
      <c r="P25" s="130"/>
      <c r="Q25" s="142" t="s">
        <v>150</v>
      </c>
      <c r="R25" s="142"/>
      <c r="S25" s="142"/>
      <c r="T25" s="142" t="s">
        <v>151</v>
      </c>
      <c r="U25" s="142" t="s">
        <v>144</v>
      </c>
      <c r="V25" s="160">
        <v>0.75</v>
      </c>
      <c r="W25" s="115" t="s">
        <v>135</v>
      </c>
      <c r="X25" s="118">
        <v>209</v>
      </c>
      <c r="Y25" s="23"/>
      <c r="Z25" s="23"/>
      <c r="AA25" s="23"/>
      <c r="AB25" s="23"/>
      <c r="AC25" s="23"/>
      <c r="AD25" s="23"/>
      <c r="AE25" s="23"/>
      <c r="AF25" s="23"/>
    </row>
    <row r="26" spans="1:32" s="8" customFormat="1" ht="15" customHeight="1" x14ac:dyDescent="0.2">
      <c r="A26" s="22"/>
      <c r="B26" s="161" t="s">
        <v>128</v>
      </c>
      <c r="C26" s="162" t="s">
        <v>129</v>
      </c>
      <c r="D26" s="131" t="s">
        <v>121</v>
      </c>
      <c r="E26" s="163" t="s">
        <v>45</v>
      </c>
      <c r="F26" s="156"/>
      <c r="G26" s="28">
        <v>1</v>
      </c>
      <c r="H26" s="164"/>
      <c r="I26" s="28"/>
      <c r="J26" s="165" t="s">
        <v>62</v>
      </c>
      <c r="K26" s="166">
        <v>5</v>
      </c>
      <c r="L26" s="166" t="s">
        <v>97</v>
      </c>
      <c r="M26" s="166">
        <v>1</v>
      </c>
      <c r="N26" s="167"/>
      <c r="O26" s="164">
        <v>4</v>
      </c>
      <c r="P26" s="28">
        <v>1</v>
      </c>
      <c r="Q26" s="168" t="s">
        <v>152</v>
      </c>
      <c r="R26" s="168"/>
      <c r="S26" s="168"/>
      <c r="T26" s="168" t="s">
        <v>153</v>
      </c>
      <c r="U26" s="168" t="s">
        <v>154</v>
      </c>
      <c r="V26" s="169">
        <v>0.63636363636363635</v>
      </c>
      <c r="W26" s="161" t="s">
        <v>93</v>
      </c>
      <c r="X26" s="28">
        <v>725</v>
      </c>
      <c r="Y26" s="23"/>
      <c r="Z26" s="23"/>
      <c r="AA26" s="23"/>
      <c r="AB26" s="23"/>
      <c r="AC26" s="23"/>
      <c r="AD26" s="23"/>
      <c r="AE26" s="23"/>
      <c r="AF26" s="23"/>
    </row>
    <row r="27" spans="1:32" s="8" customFormat="1" ht="15" customHeight="1" x14ac:dyDescent="0.2">
      <c r="A27" s="22"/>
      <c r="B27" s="161" t="s">
        <v>130</v>
      </c>
      <c r="C27" s="162" t="s">
        <v>131</v>
      </c>
      <c r="D27" s="131" t="s">
        <v>121</v>
      </c>
      <c r="E27" s="163" t="s">
        <v>45</v>
      </c>
      <c r="F27" s="156"/>
      <c r="G27" s="28">
        <v>1</v>
      </c>
      <c r="H27" s="164"/>
      <c r="I27" s="28"/>
      <c r="J27" s="165"/>
      <c r="K27" s="166" t="s">
        <v>146</v>
      </c>
      <c r="L27" s="166"/>
      <c r="M27" s="166">
        <v>1</v>
      </c>
      <c r="N27" s="167"/>
      <c r="O27" s="164"/>
      <c r="P27" s="28"/>
      <c r="Q27" s="168" t="s">
        <v>155</v>
      </c>
      <c r="R27" s="168"/>
      <c r="S27" s="168" t="s">
        <v>151</v>
      </c>
      <c r="T27" s="168" t="s">
        <v>147</v>
      </c>
      <c r="U27" s="168"/>
      <c r="V27" s="169">
        <v>0.5</v>
      </c>
      <c r="W27" s="161" t="s">
        <v>132</v>
      </c>
      <c r="X27" s="28">
        <v>350</v>
      </c>
      <c r="Y27" s="23"/>
      <c r="Z27" s="23"/>
      <c r="AA27" s="23"/>
      <c r="AB27" s="23"/>
      <c r="AC27" s="23"/>
      <c r="AD27" s="23"/>
      <c r="AE27" s="23"/>
      <c r="AF27" s="23"/>
    </row>
    <row r="28" spans="1:32" s="8" customFormat="1" ht="15" customHeight="1" x14ac:dyDescent="0.2">
      <c r="A28" s="22"/>
      <c r="B28" s="131" t="s">
        <v>125</v>
      </c>
      <c r="C28" s="162" t="s">
        <v>126</v>
      </c>
      <c r="D28" s="131" t="s">
        <v>121</v>
      </c>
      <c r="E28" s="163" t="s">
        <v>45</v>
      </c>
      <c r="F28" s="156"/>
      <c r="G28" s="28"/>
      <c r="H28" s="164"/>
      <c r="I28" s="28">
        <v>1</v>
      </c>
      <c r="J28" s="165"/>
      <c r="K28" s="166" t="s">
        <v>146</v>
      </c>
      <c r="L28" s="166" t="s">
        <v>88</v>
      </c>
      <c r="M28" s="166">
        <v>1</v>
      </c>
      <c r="N28" s="167"/>
      <c r="O28" s="164"/>
      <c r="P28" s="28"/>
      <c r="Q28" s="168" t="s">
        <v>156</v>
      </c>
      <c r="R28" s="168" t="s">
        <v>155</v>
      </c>
      <c r="S28" s="168" t="s">
        <v>157</v>
      </c>
      <c r="T28" s="168"/>
      <c r="U28" s="168"/>
      <c r="V28" s="169">
        <v>0.25</v>
      </c>
      <c r="W28" s="161" t="s">
        <v>127</v>
      </c>
      <c r="X28" s="28">
        <v>643</v>
      </c>
      <c r="Y28" s="23"/>
      <c r="Z28" s="23"/>
      <c r="AA28" s="23"/>
      <c r="AB28" s="23"/>
      <c r="AC28" s="23"/>
      <c r="AD28" s="23"/>
      <c r="AE28" s="23"/>
      <c r="AF28" s="23"/>
    </row>
    <row r="29" spans="1:32" s="8" customFormat="1" ht="15" customHeight="1" x14ac:dyDescent="0.2">
      <c r="A29" s="7"/>
      <c r="B29" s="21" t="s">
        <v>9</v>
      </c>
      <c r="C29" s="16"/>
      <c r="D29" s="15"/>
      <c r="E29" s="132"/>
      <c r="F29" s="1"/>
      <c r="G29" s="17">
        <f>SUM(G23:G28)</f>
        <v>5</v>
      </c>
      <c r="H29" s="17"/>
      <c r="I29" s="17">
        <f>SUM(I23:I28)</f>
        <v>1</v>
      </c>
      <c r="J29" s="16"/>
      <c r="K29" s="16"/>
      <c r="L29" s="16"/>
      <c r="M29" s="17">
        <f t="shared" ref="M29:P29" si="1">SUM(M23:M28)</f>
        <v>6</v>
      </c>
      <c r="N29" s="17"/>
      <c r="O29" s="17">
        <f t="shared" si="1"/>
        <v>6</v>
      </c>
      <c r="P29" s="17">
        <f t="shared" si="1"/>
        <v>2</v>
      </c>
      <c r="Q29" s="134" t="s">
        <v>169</v>
      </c>
      <c r="R29" s="134" t="s">
        <v>143</v>
      </c>
      <c r="S29" s="134" t="s">
        <v>171</v>
      </c>
      <c r="T29" s="134" t="s">
        <v>171</v>
      </c>
      <c r="U29" s="134" t="s">
        <v>170</v>
      </c>
      <c r="V29" s="30">
        <v>0.64300000000000002</v>
      </c>
      <c r="W29" s="133"/>
      <c r="X29" s="134"/>
      <c r="Y29" s="23"/>
      <c r="Z29" s="23"/>
      <c r="AA29" s="23"/>
      <c r="AB29" s="23"/>
      <c r="AC29" s="23"/>
      <c r="AD29" s="23"/>
      <c r="AE29" s="23"/>
      <c r="AF29" s="23"/>
    </row>
    <row r="30" spans="1:32" x14ac:dyDescent="0.25">
      <c r="A30" s="22"/>
      <c r="B30" s="135" t="s">
        <v>79</v>
      </c>
      <c r="C30" s="96" t="s">
        <v>122</v>
      </c>
      <c r="D30" s="98"/>
      <c r="E30" s="100"/>
      <c r="F30" s="98"/>
      <c r="G30" s="99"/>
      <c r="H30" s="100"/>
      <c r="I30" s="97"/>
      <c r="J30" s="100"/>
      <c r="K30" s="100"/>
      <c r="L30" s="100"/>
      <c r="M30" s="100"/>
      <c r="N30" s="100"/>
      <c r="O30" s="100"/>
      <c r="P30" s="100"/>
      <c r="Q30" s="149"/>
      <c r="R30" s="146"/>
      <c r="S30" s="149"/>
      <c r="T30" s="149"/>
      <c r="U30" s="149"/>
      <c r="V30" s="100"/>
      <c r="W30" s="96"/>
      <c r="X30" s="102"/>
      <c r="Y30" s="94"/>
      <c r="Z30" s="94"/>
      <c r="AA30" s="94"/>
      <c r="AB30" s="94"/>
      <c r="AC30" s="94"/>
      <c r="AD30" s="94"/>
    </row>
    <row r="31" spans="1:32" x14ac:dyDescent="0.25">
      <c r="A31" s="22"/>
      <c r="B31" s="136"/>
      <c r="C31" s="105"/>
      <c r="D31" s="107"/>
      <c r="E31" s="107"/>
      <c r="F31" s="107"/>
      <c r="G31" s="105"/>
      <c r="H31" s="109"/>
      <c r="I31" s="109"/>
      <c r="J31" s="109"/>
      <c r="K31" s="109"/>
      <c r="L31" s="109"/>
      <c r="M31" s="105"/>
      <c r="N31" s="109"/>
      <c r="O31" s="109"/>
      <c r="P31" s="109"/>
      <c r="Q31" s="147"/>
      <c r="R31" s="148"/>
      <c r="S31" s="147"/>
      <c r="T31" s="147"/>
      <c r="U31" s="147"/>
      <c r="V31" s="109"/>
      <c r="W31" s="105"/>
      <c r="X31" s="110"/>
      <c r="Y31" s="94"/>
      <c r="Z31" s="94"/>
      <c r="AA31" s="94"/>
      <c r="AB31" s="94"/>
      <c r="AC31" s="94"/>
      <c r="AD31" s="94"/>
    </row>
    <row r="32" spans="1:32" s="8" customFormat="1" ht="15" customHeight="1" x14ac:dyDescent="0.25">
      <c r="A32" s="22"/>
      <c r="B32" s="103"/>
      <c r="C32" s="1"/>
      <c r="D32" s="103"/>
      <c r="E32" s="111"/>
      <c r="F32" s="36"/>
      <c r="G32" s="1"/>
      <c r="H32" s="1"/>
      <c r="I32" s="1"/>
      <c r="J32" s="23"/>
      <c r="K32" s="23"/>
      <c r="L32" s="23"/>
      <c r="M32" s="1"/>
      <c r="N32" s="1"/>
      <c r="O32" s="1"/>
      <c r="P32" s="1"/>
      <c r="Q32" s="150"/>
      <c r="R32" s="150"/>
      <c r="S32" s="150"/>
      <c r="T32" s="150"/>
      <c r="U32" s="150"/>
      <c r="V32" s="1"/>
      <c r="W32" s="103"/>
      <c r="X32" s="1"/>
      <c r="Y32" s="23"/>
      <c r="Z32" s="23"/>
      <c r="AA32" s="23"/>
      <c r="AB32" s="23"/>
      <c r="AC32" s="23"/>
      <c r="AD32" s="23"/>
      <c r="AE32" s="23"/>
      <c r="AF32" s="23"/>
    </row>
    <row r="33" spans="1:26" x14ac:dyDescent="0.25">
      <c r="A33" s="22"/>
      <c r="B33" s="103"/>
      <c r="C33" s="1"/>
      <c r="D33" s="103"/>
      <c r="E33" s="103"/>
      <c r="F33" s="23"/>
      <c r="G33" s="1"/>
      <c r="H33" s="1"/>
      <c r="I33" s="1"/>
      <c r="J33" s="1"/>
      <c r="K33" s="23"/>
      <c r="L33" s="23"/>
      <c r="M33" s="23"/>
      <c r="N33" s="56"/>
      <c r="O33" s="56"/>
      <c r="P33" s="23"/>
      <c r="Q33" s="151"/>
      <c r="R33" s="151"/>
      <c r="S33" s="151"/>
      <c r="T33" s="151"/>
      <c r="U33" s="151"/>
      <c r="V33" s="23"/>
      <c r="W33" s="23"/>
      <c r="X33" s="23"/>
      <c r="Y33" s="23"/>
      <c r="Z33" s="23"/>
    </row>
    <row r="34" spans="1:26" x14ac:dyDescent="0.25">
      <c r="A34" s="22"/>
      <c r="B34" s="103"/>
      <c r="C34" s="1"/>
      <c r="D34" s="103"/>
      <c r="E34" s="103"/>
      <c r="F34" s="23"/>
      <c r="G34" s="1"/>
      <c r="H34" s="1"/>
      <c r="I34" s="1"/>
      <c r="J34" s="1"/>
      <c r="K34" s="23"/>
      <c r="L34" s="23"/>
      <c r="M34" s="23"/>
      <c r="N34" s="56"/>
      <c r="O34" s="56"/>
      <c r="P34" s="23"/>
      <c r="Q34" s="151"/>
      <c r="R34" s="151"/>
      <c r="S34" s="151"/>
      <c r="T34" s="151"/>
      <c r="U34" s="151"/>
      <c r="V34" s="23"/>
      <c r="W34" s="23"/>
      <c r="X34" s="23"/>
      <c r="Y34" s="23"/>
      <c r="Z34" s="23"/>
    </row>
    <row r="35" spans="1:26" x14ac:dyDescent="0.25">
      <c r="A35" s="22"/>
      <c r="B35" s="103"/>
      <c r="C35" s="1"/>
      <c r="D35" s="103"/>
      <c r="E35" s="103"/>
      <c r="F35" s="23"/>
      <c r="G35" s="1"/>
      <c r="H35" s="1"/>
      <c r="I35" s="1"/>
      <c r="J35" s="1"/>
      <c r="K35" s="23"/>
      <c r="L35" s="23"/>
      <c r="M35" s="23"/>
      <c r="N35" s="56"/>
      <c r="O35" s="56"/>
      <c r="P35" s="23"/>
      <c r="Q35" s="151"/>
      <c r="R35" s="151"/>
      <c r="S35" s="151"/>
      <c r="T35" s="151"/>
      <c r="U35" s="151"/>
      <c r="V35" s="23"/>
      <c r="W35" s="23"/>
      <c r="X35" s="23"/>
      <c r="Y35" s="23"/>
      <c r="Z35" s="23"/>
    </row>
    <row r="36" spans="1:26" x14ac:dyDescent="0.25">
      <c r="A36" s="22"/>
      <c r="B36" s="103"/>
      <c r="C36" s="1"/>
      <c r="D36" s="103"/>
      <c r="E36" s="103"/>
      <c r="F36" s="23"/>
      <c r="G36" s="1"/>
      <c r="H36" s="1"/>
      <c r="I36" s="1"/>
      <c r="J36" s="1"/>
      <c r="K36" s="23"/>
      <c r="L36" s="23"/>
      <c r="M36" s="23"/>
      <c r="N36" s="56"/>
      <c r="O36" s="56"/>
      <c r="P36" s="23"/>
      <c r="Q36" s="151"/>
      <c r="R36" s="151"/>
      <c r="S36" s="151"/>
      <c r="T36" s="151"/>
      <c r="U36" s="151"/>
      <c r="V36" s="23"/>
      <c r="W36" s="23"/>
      <c r="X36" s="23"/>
      <c r="Y36" s="23"/>
      <c r="Z36" s="23"/>
    </row>
    <row r="37" spans="1:26" x14ac:dyDescent="0.25">
      <c r="A37" s="22"/>
      <c r="B37" s="103"/>
      <c r="C37" s="1"/>
      <c r="D37" s="103"/>
      <c r="E37" s="103"/>
      <c r="F37" s="23"/>
      <c r="G37" s="1"/>
      <c r="H37" s="1"/>
      <c r="I37" s="1"/>
      <c r="J37" s="1"/>
      <c r="K37" s="23"/>
      <c r="L37" s="23"/>
      <c r="M37" s="23"/>
      <c r="N37" s="56"/>
      <c r="O37" s="56"/>
      <c r="P37" s="23"/>
      <c r="Q37" s="151"/>
      <c r="R37" s="151"/>
      <c r="S37" s="151"/>
      <c r="T37" s="151"/>
      <c r="U37" s="151"/>
      <c r="V37" s="23"/>
      <c r="W37" s="23"/>
      <c r="X37" s="23"/>
      <c r="Y37" s="23"/>
      <c r="Z37" s="23"/>
    </row>
    <row r="38" spans="1:26" x14ac:dyDescent="0.25">
      <c r="A38" s="22"/>
      <c r="B38" s="103"/>
      <c r="C38" s="1"/>
      <c r="D38" s="103"/>
      <c r="E38" s="103"/>
      <c r="F38" s="23"/>
      <c r="G38" s="1"/>
      <c r="H38" s="1"/>
      <c r="I38" s="1"/>
      <c r="J38" s="1"/>
      <c r="K38" s="23"/>
      <c r="L38" s="23"/>
      <c r="M38" s="23"/>
      <c r="N38" s="56"/>
      <c r="O38" s="56"/>
      <c r="P38" s="23"/>
      <c r="Q38" s="151"/>
      <c r="R38" s="151"/>
      <c r="S38" s="151"/>
      <c r="T38" s="151"/>
      <c r="U38" s="151"/>
      <c r="V38" s="23"/>
      <c r="W38" s="23"/>
      <c r="X38" s="23"/>
      <c r="Y38" s="23"/>
      <c r="Z38" s="23"/>
    </row>
    <row r="39" spans="1:26" x14ac:dyDescent="0.25">
      <c r="A39" s="22"/>
      <c r="B39" s="103"/>
      <c r="C39" s="1"/>
      <c r="D39" s="103"/>
      <c r="E39" s="103"/>
      <c r="F39" s="23"/>
      <c r="G39" s="1"/>
      <c r="H39" s="1"/>
      <c r="I39" s="1"/>
      <c r="J39" s="1"/>
      <c r="K39" s="23"/>
      <c r="L39" s="23"/>
      <c r="M39" s="23"/>
      <c r="N39" s="56"/>
      <c r="O39" s="56"/>
      <c r="P39" s="23"/>
      <c r="Q39" s="151"/>
      <c r="R39" s="151"/>
      <c r="S39" s="151"/>
      <c r="T39" s="151"/>
      <c r="U39" s="151"/>
      <c r="V39" s="23"/>
      <c r="W39" s="23"/>
      <c r="X39" s="23"/>
      <c r="Y39" s="23"/>
      <c r="Z39" s="23"/>
    </row>
    <row r="40" spans="1:26" x14ac:dyDescent="0.25">
      <c r="A40" s="22"/>
      <c r="B40" s="103"/>
      <c r="C40" s="1"/>
      <c r="D40" s="103"/>
      <c r="E40" s="103"/>
      <c r="F40" s="23"/>
      <c r="G40" s="1"/>
      <c r="H40" s="1"/>
      <c r="I40" s="1"/>
      <c r="J40" s="1"/>
      <c r="K40" s="23"/>
      <c r="L40" s="23"/>
      <c r="M40" s="23"/>
      <c r="N40" s="56"/>
      <c r="O40" s="56"/>
      <c r="P40" s="23"/>
      <c r="Q40" s="151"/>
      <c r="R40" s="151"/>
      <c r="S40" s="151"/>
      <c r="T40" s="151"/>
      <c r="U40" s="151"/>
      <c r="V40" s="23"/>
      <c r="W40" s="23"/>
      <c r="X40" s="23"/>
      <c r="Y40" s="23"/>
      <c r="Z40" s="23"/>
    </row>
    <row r="41" spans="1:26" x14ac:dyDescent="0.25">
      <c r="A41" s="22"/>
      <c r="B41" s="103"/>
      <c r="C41" s="1"/>
      <c r="D41" s="103"/>
      <c r="E41" s="103"/>
      <c r="F41" s="23"/>
      <c r="G41" s="1"/>
      <c r="H41" s="1"/>
      <c r="I41" s="1"/>
      <c r="J41" s="1"/>
      <c r="K41" s="23"/>
      <c r="L41" s="23"/>
      <c r="M41" s="23"/>
      <c r="N41" s="56"/>
      <c r="O41" s="56"/>
      <c r="P41" s="23"/>
      <c r="Q41" s="151"/>
      <c r="R41" s="151"/>
      <c r="S41" s="151"/>
      <c r="T41" s="151"/>
      <c r="U41" s="151"/>
      <c r="V41" s="23"/>
      <c r="W41" s="23"/>
      <c r="X41" s="23"/>
      <c r="Y41" s="23"/>
      <c r="Z41" s="23"/>
    </row>
    <row r="42" spans="1:26" x14ac:dyDescent="0.25">
      <c r="A42" s="22"/>
      <c r="B42" s="103"/>
      <c r="C42" s="1"/>
      <c r="D42" s="103"/>
      <c r="E42" s="103"/>
      <c r="F42" s="23"/>
      <c r="G42" s="1"/>
      <c r="H42" s="1"/>
      <c r="I42" s="1"/>
      <c r="J42" s="1"/>
      <c r="K42" s="23"/>
      <c r="L42" s="23"/>
      <c r="M42" s="23"/>
      <c r="N42" s="56"/>
      <c r="O42" s="56"/>
      <c r="P42" s="23"/>
      <c r="Q42" s="151"/>
      <c r="R42" s="151"/>
      <c r="S42" s="151"/>
      <c r="T42" s="151"/>
      <c r="U42" s="151"/>
      <c r="V42" s="23"/>
      <c r="W42" s="23"/>
      <c r="X42" s="23"/>
      <c r="Y42" s="23"/>
      <c r="Z42" s="23"/>
    </row>
    <row r="43" spans="1:26" x14ac:dyDescent="0.25">
      <c r="A43" s="22"/>
      <c r="B43" s="103"/>
      <c r="C43" s="1"/>
      <c r="D43" s="103"/>
      <c r="E43" s="103"/>
      <c r="F43" s="23"/>
      <c r="G43" s="1"/>
      <c r="H43" s="1"/>
      <c r="I43" s="1"/>
      <c r="J43" s="1"/>
      <c r="K43" s="23"/>
      <c r="L43" s="23"/>
      <c r="M43" s="23"/>
      <c r="N43" s="56"/>
      <c r="O43" s="56"/>
      <c r="P43" s="23"/>
      <c r="Q43" s="151"/>
      <c r="R43" s="151"/>
      <c r="S43" s="151"/>
      <c r="T43" s="151"/>
      <c r="U43" s="151"/>
      <c r="V43" s="23"/>
      <c r="W43" s="23"/>
      <c r="X43" s="23"/>
      <c r="Y43" s="23"/>
      <c r="Z43" s="23"/>
    </row>
    <row r="44" spans="1:26" x14ac:dyDescent="0.25">
      <c r="A44" s="22"/>
      <c r="B44" s="103"/>
      <c r="C44" s="1"/>
      <c r="D44" s="103"/>
      <c r="E44" s="103"/>
      <c r="F44" s="23"/>
      <c r="G44" s="1"/>
      <c r="H44" s="1"/>
      <c r="I44" s="1"/>
      <c r="J44" s="1"/>
      <c r="K44" s="23"/>
      <c r="L44" s="23"/>
      <c r="M44" s="23"/>
      <c r="N44" s="56"/>
      <c r="O44" s="56"/>
      <c r="P44" s="23"/>
      <c r="Q44" s="151"/>
      <c r="R44" s="151"/>
      <c r="S44" s="151"/>
      <c r="T44" s="151"/>
      <c r="U44" s="151"/>
      <c r="V44" s="23"/>
      <c r="W44" s="23"/>
      <c r="X44" s="23"/>
      <c r="Y44" s="23"/>
      <c r="Z44" s="23"/>
    </row>
    <row r="45" spans="1:26" x14ac:dyDescent="0.25">
      <c r="A45" s="22"/>
      <c r="B45" s="103"/>
      <c r="C45" s="1"/>
      <c r="D45" s="103"/>
      <c r="E45" s="103"/>
      <c r="F45" s="23"/>
      <c r="G45" s="1"/>
      <c r="H45" s="1"/>
      <c r="I45" s="1"/>
      <c r="J45" s="1"/>
      <c r="K45" s="23"/>
      <c r="L45" s="23"/>
      <c r="M45" s="23"/>
      <c r="N45" s="56"/>
      <c r="O45" s="56"/>
      <c r="P45" s="23"/>
      <c r="Q45" s="151"/>
      <c r="R45" s="151"/>
      <c r="S45" s="151"/>
      <c r="T45" s="151"/>
      <c r="U45" s="151"/>
      <c r="V45" s="23"/>
      <c r="W45" s="23"/>
      <c r="X45" s="23"/>
      <c r="Y45" s="23"/>
      <c r="Z45" s="23"/>
    </row>
    <row r="46" spans="1:26" x14ac:dyDescent="0.25">
      <c r="A46" s="22"/>
      <c r="B46" s="103"/>
      <c r="C46" s="1"/>
      <c r="D46" s="103"/>
      <c r="E46" s="103"/>
      <c r="F46" s="23"/>
      <c r="G46" s="1"/>
      <c r="H46" s="1"/>
      <c r="I46" s="1"/>
      <c r="J46" s="1"/>
      <c r="K46" s="23"/>
      <c r="L46" s="23"/>
      <c r="M46" s="23"/>
      <c r="N46" s="56"/>
      <c r="O46" s="56"/>
      <c r="P46" s="23"/>
      <c r="Q46" s="151"/>
      <c r="R46" s="151"/>
      <c r="S46" s="151"/>
      <c r="T46" s="151"/>
      <c r="U46" s="151"/>
      <c r="V46" s="23"/>
      <c r="W46" s="23"/>
      <c r="X46" s="23"/>
      <c r="Y46" s="23"/>
      <c r="Z46" s="23"/>
    </row>
    <row r="47" spans="1:26" x14ac:dyDescent="0.25">
      <c r="A47" s="22"/>
      <c r="B47" s="103"/>
      <c r="C47" s="1"/>
      <c r="D47" s="103"/>
      <c r="E47" s="103"/>
      <c r="F47" s="23"/>
      <c r="G47" s="1"/>
      <c r="H47" s="1"/>
      <c r="I47" s="1"/>
      <c r="J47" s="1"/>
      <c r="K47" s="23"/>
      <c r="L47" s="23"/>
      <c r="M47" s="23"/>
      <c r="N47" s="56"/>
      <c r="O47" s="56"/>
      <c r="P47" s="23"/>
      <c r="Q47" s="151"/>
      <c r="R47" s="151"/>
      <c r="S47" s="151"/>
      <c r="T47" s="151"/>
      <c r="U47" s="151"/>
      <c r="V47" s="23"/>
      <c r="W47" s="23"/>
      <c r="X47" s="23"/>
      <c r="Y47" s="23"/>
      <c r="Z47" s="23"/>
    </row>
    <row r="48" spans="1:26" x14ac:dyDescent="0.25">
      <c r="A48" s="22"/>
      <c r="B48" s="103"/>
      <c r="C48" s="1"/>
      <c r="D48" s="103"/>
      <c r="E48" s="103"/>
      <c r="F48" s="23"/>
      <c r="G48" s="1"/>
      <c r="H48" s="1"/>
      <c r="I48" s="1"/>
      <c r="J48" s="1"/>
      <c r="K48" s="23"/>
      <c r="L48" s="23"/>
      <c r="M48" s="23"/>
      <c r="N48" s="56"/>
      <c r="O48" s="56"/>
      <c r="P48" s="23"/>
      <c r="Q48" s="151"/>
      <c r="R48" s="151"/>
      <c r="S48" s="151"/>
      <c r="T48" s="151"/>
      <c r="U48" s="151"/>
      <c r="V48" s="23"/>
      <c r="W48" s="23"/>
      <c r="X48" s="23"/>
      <c r="Y48" s="23"/>
      <c r="Z48" s="23"/>
    </row>
    <row r="49" spans="1:26" x14ac:dyDescent="0.25">
      <c r="A49" s="22"/>
      <c r="B49" s="103"/>
      <c r="C49" s="1"/>
      <c r="D49" s="103"/>
      <c r="E49" s="103"/>
      <c r="F49" s="23"/>
      <c r="G49" s="1"/>
      <c r="H49" s="1"/>
      <c r="I49" s="1"/>
      <c r="J49" s="1"/>
      <c r="K49" s="23"/>
      <c r="L49" s="23"/>
      <c r="M49" s="23"/>
      <c r="N49" s="56"/>
      <c r="O49" s="56"/>
      <c r="P49" s="23"/>
      <c r="Q49" s="151"/>
      <c r="R49" s="151"/>
      <c r="S49" s="151"/>
      <c r="T49" s="151"/>
      <c r="U49" s="151"/>
      <c r="V49" s="23"/>
      <c r="W49" s="23"/>
      <c r="X49" s="23"/>
      <c r="Y49" s="23"/>
      <c r="Z49" s="23"/>
    </row>
    <row r="50" spans="1:26" x14ac:dyDescent="0.25">
      <c r="A50" s="22"/>
      <c r="B50" s="103"/>
      <c r="C50" s="1"/>
      <c r="D50" s="103"/>
      <c r="E50" s="103"/>
      <c r="F50" s="23"/>
      <c r="G50" s="1"/>
      <c r="H50" s="1"/>
      <c r="I50" s="1"/>
      <c r="J50" s="1"/>
      <c r="K50" s="23"/>
      <c r="L50" s="23"/>
      <c r="M50" s="23"/>
      <c r="N50" s="56"/>
      <c r="O50" s="56"/>
      <c r="P50" s="23"/>
      <c r="Q50" s="151"/>
      <c r="R50" s="151"/>
      <c r="S50" s="151"/>
      <c r="T50" s="151"/>
      <c r="U50" s="151"/>
      <c r="V50" s="23"/>
      <c r="W50" s="23"/>
      <c r="X50" s="23"/>
      <c r="Y50" s="23"/>
      <c r="Z50" s="23"/>
    </row>
    <row r="51" spans="1:26" x14ac:dyDescent="0.25">
      <c r="A51" s="22"/>
      <c r="B51" s="103"/>
      <c r="C51" s="1"/>
      <c r="D51" s="103"/>
      <c r="E51" s="103"/>
      <c r="F51" s="23"/>
      <c r="G51" s="1"/>
      <c r="H51" s="1"/>
      <c r="I51" s="1"/>
      <c r="J51" s="1"/>
      <c r="K51" s="23"/>
      <c r="L51" s="23"/>
      <c r="M51" s="23"/>
      <c r="N51" s="56"/>
      <c r="O51" s="56"/>
      <c r="P51" s="23"/>
      <c r="Q51" s="151"/>
      <c r="R51" s="151"/>
      <c r="S51" s="151"/>
      <c r="T51" s="151"/>
      <c r="U51" s="151"/>
      <c r="V51" s="23"/>
      <c r="W51" s="23"/>
      <c r="X51" s="23"/>
      <c r="Y51" s="23"/>
      <c r="Z51" s="23"/>
    </row>
    <row r="52" spans="1:26" x14ac:dyDescent="0.25">
      <c r="A52" s="22"/>
      <c r="B52" s="103"/>
      <c r="C52" s="1"/>
      <c r="D52" s="103"/>
      <c r="E52" s="103"/>
      <c r="F52" s="23"/>
      <c r="G52" s="1"/>
      <c r="H52" s="1"/>
      <c r="I52" s="1"/>
      <c r="J52" s="1"/>
      <c r="K52" s="23"/>
      <c r="L52" s="23"/>
      <c r="M52" s="23"/>
      <c r="N52" s="56"/>
      <c r="O52" s="56"/>
      <c r="P52" s="23"/>
      <c r="Q52" s="151"/>
      <c r="R52" s="151"/>
      <c r="S52" s="151"/>
      <c r="T52" s="151"/>
      <c r="U52" s="151"/>
      <c r="V52" s="23"/>
      <c r="W52" s="23"/>
      <c r="X52" s="23"/>
      <c r="Y52" s="23"/>
      <c r="Z52" s="23"/>
    </row>
  </sheetData>
  <sortState xmlns:xlrd2="http://schemas.microsoft.com/office/spreadsheetml/2017/richdata2" ref="B23:X28">
    <sortCondition descending="1" ref="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2024-12-02T16:11:34Z</dcterms:modified>
</cp:coreProperties>
</file>